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4" r:id="rId2"/>
    <sheet name="Arvo-ottelut" sheetId="2" r:id="rId3"/>
    <sheet name="Pelinjohtaja" sheetId="3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O23" i="1" l="1"/>
  <c r="T11" i="5"/>
  <c r="O12" i="5"/>
  <c r="O30" i="5" s="1"/>
  <c r="L12" i="5"/>
  <c r="I12" i="5"/>
  <c r="I30" i="5" s="1"/>
  <c r="F12" i="5"/>
  <c r="R11" i="5"/>
  <c r="S10" i="5"/>
  <c r="Q10" i="5"/>
  <c r="N10" i="5"/>
  <c r="K10" i="5"/>
  <c r="H10" i="5"/>
  <c r="S8" i="5"/>
  <c r="Q8" i="5"/>
  <c r="N8" i="5"/>
  <c r="K8" i="5"/>
  <c r="H8" i="5"/>
  <c r="T7" i="5"/>
  <c r="S7" i="5"/>
  <c r="Q7" i="5"/>
  <c r="N7" i="5"/>
  <c r="K7" i="5"/>
  <c r="H7" i="5"/>
  <c r="T6" i="5"/>
  <c r="S6" i="5"/>
  <c r="Q6" i="5"/>
  <c r="N6" i="5"/>
  <c r="K6" i="5"/>
  <c r="H6" i="5"/>
  <c r="T5" i="5"/>
  <c r="S5" i="5"/>
  <c r="Q5" i="5"/>
  <c r="N5" i="5"/>
  <c r="K5" i="5"/>
  <c r="H5" i="5"/>
  <c r="P4" i="5"/>
  <c r="M4" i="5"/>
  <c r="J4" i="5"/>
  <c r="G4" i="5"/>
  <c r="S4" i="5" s="1"/>
  <c r="S12" i="5" s="1"/>
  <c r="S30" i="5" s="1"/>
  <c r="S25" i="5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R12" i="5"/>
  <c r="R30" i="5" s="1"/>
  <c r="P12" i="5"/>
  <c r="P30" i="5" s="1"/>
  <c r="M12" i="5"/>
  <c r="M30" i="5" s="1"/>
  <c r="L30" i="5"/>
  <c r="J12" i="5"/>
  <c r="J30" i="5" s="1"/>
  <c r="G12" i="5"/>
  <c r="G30" i="5" s="1"/>
  <c r="F30" i="5"/>
  <c r="E12" i="5"/>
  <c r="E30" i="5" s="1"/>
  <c r="K12" i="5" l="1"/>
  <c r="K30" i="5" s="1"/>
  <c r="Q12" i="5"/>
  <c r="Q30" i="5" s="1"/>
  <c r="K25" i="5"/>
  <c r="K31" i="5" s="1"/>
  <c r="Q25" i="5"/>
  <c r="Q31" i="5" s="1"/>
  <c r="H12" i="5"/>
  <c r="H30" i="5" s="1"/>
  <c r="N12" i="5"/>
  <c r="N30" i="5" s="1"/>
  <c r="T12" i="5"/>
  <c r="T30" i="5" s="1"/>
  <c r="H25" i="5"/>
  <c r="H31" i="5" s="1"/>
  <c r="N25" i="5"/>
  <c r="N31" i="5" s="1"/>
  <c r="T25" i="5"/>
  <c r="T31" i="5" s="1"/>
  <c r="I39" i="1"/>
  <c r="K40" i="1"/>
  <c r="J40" i="1"/>
  <c r="I40" i="1"/>
  <c r="H40" i="1"/>
  <c r="K39" i="1"/>
  <c r="J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0" i="1"/>
  <c r="J30" i="1"/>
  <c r="I30" i="1"/>
  <c r="H30" i="1"/>
  <c r="K32" i="1"/>
  <c r="J32" i="1"/>
  <c r="I32" i="1"/>
  <c r="H32" i="1"/>
  <c r="K52" i="1"/>
  <c r="J52" i="1"/>
  <c r="I52" i="1"/>
  <c r="H52" i="1"/>
  <c r="K44" i="1"/>
  <c r="J44" i="1"/>
  <c r="I44" i="1"/>
  <c r="H44" i="1"/>
  <c r="K46" i="1"/>
  <c r="J46" i="1"/>
  <c r="I46" i="1"/>
  <c r="H46" i="1"/>
  <c r="K47" i="1"/>
  <c r="J47" i="1"/>
  <c r="I47" i="1"/>
  <c r="H47" i="1"/>
  <c r="K51" i="1"/>
  <c r="J51" i="1"/>
  <c r="I51" i="1"/>
  <c r="H51" i="1"/>
  <c r="N8" i="4" l="1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O10" i="4"/>
  <c r="M10" i="4"/>
  <c r="E11" i="4"/>
  <c r="N10" i="4"/>
  <c r="L10" i="4"/>
  <c r="L11" i="4" l="1"/>
  <c r="N11" i="4"/>
  <c r="M11" i="4"/>
  <c r="M15" i="2" l="1"/>
  <c r="I15" i="2"/>
  <c r="H15" i="2"/>
  <c r="G15" i="2"/>
  <c r="P14" i="3" l="1"/>
  <c r="O14" i="3"/>
  <c r="Q13" i="3"/>
  <c r="N13" i="3"/>
  <c r="Q12" i="3"/>
  <c r="N12" i="3"/>
  <c r="Q11" i="3"/>
  <c r="N11" i="3"/>
  <c r="N14" i="3" s="1"/>
  <c r="V8" i="3"/>
  <c r="U8" i="3"/>
  <c r="T8" i="3"/>
  <c r="S8" i="3"/>
  <c r="R8" i="3"/>
  <c r="P8" i="3"/>
  <c r="O8" i="3"/>
  <c r="N8" i="3"/>
  <c r="L8" i="3"/>
  <c r="G12" i="3" s="1"/>
  <c r="K8" i="3"/>
  <c r="F12" i="3" s="1"/>
  <c r="J8" i="3"/>
  <c r="E12" i="3" s="1"/>
  <c r="G8" i="3"/>
  <c r="G11" i="3" s="1"/>
  <c r="F8" i="3"/>
  <c r="F11" i="3" s="1"/>
  <c r="E8" i="3"/>
  <c r="E11" i="3" s="1"/>
  <c r="H7" i="3"/>
  <c r="M6" i="3"/>
  <c r="H6" i="3"/>
  <c r="M5" i="3"/>
  <c r="H5" i="3"/>
  <c r="F14" i="3" l="1"/>
  <c r="H11" i="3"/>
  <c r="E14" i="3"/>
  <c r="G14" i="3"/>
  <c r="H12" i="3"/>
  <c r="Q14" i="3"/>
  <c r="H8" i="3"/>
  <c r="M8" i="3"/>
  <c r="P23" i="2"/>
  <c r="O23" i="2"/>
  <c r="M23" i="2"/>
  <c r="I23" i="2"/>
  <c r="G23" i="2"/>
  <c r="P9" i="2"/>
  <c r="M9" i="2"/>
  <c r="I9" i="2"/>
  <c r="H9" i="2"/>
  <c r="G9" i="2"/>
  <c r="H14" i="3" l="1"/>
</calcChain>
</file>

<file path=xl/sharedStrings.xml><?xml version="1.0" encoding="utf-8"?>
<sst xmlns="http://schemas.openxmlformats.org/spreadsheetml/2006/main" count="880" uniqueCount="331">
  <si>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</si>
  <si>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</si>
  <si>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</si>
  <si>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</si>
  <si>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</si>
  <si>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</si>
  <si>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</si>
  <si>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</si>
  <si>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</si>
  <si>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</si>
  <si>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</si>
  <si>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</si>
  <si>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</si>
  <si>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</si>
  <si>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</si>
  <si>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</si>
  <si>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</si>
  <si>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</si>
  <si>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</si>
  <si>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</si>
  <si>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</si>
  <si>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</si>
  <si>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</si>
  <si>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</si>
  <si>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</si>
  <si>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</si>
  <si>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</si>
  <si>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</si>
  <si>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</si>
  <si>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</si>
  <si>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</si>
  <si>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</si>
  <si>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Kari Stenberg</t>
  </si>
  <si>
    <t>1.</t>
  </si>
  <si>
    <t>IPV</t>
  </si>
  <si>
    <t>4.</t>
  </si>
  <si>
    <t>8.</t>
  </si>
  <si>
    <t>7.</t>
  </si>
  <si>
    <t>21.08. 1977  UPV - IPV  4-11</t>
  </si>
  <si>
    <t>21.05. 1978  HePe - IPV  3-8</t>
  </si>
  <si>
    <t>3.  ottelu</t>
  </si>
  <si>
    <t>8.  ottelu</t>
  </si>
  <si>
    <t>9.  ottelu</t>
  </si>
  <si>
    <t>21.06. 1978  Kiri - IPV  13-6</t>
  </si>
  <si>
    <t>02.07. 1978  IPV - NJ  16-3</t>
  </si>
  <si>
    <t xml:space="preserve">  20 v   0 kk   4 pv</t>
  </si>
  <si>
    <t xml:space="preserve">  20 v   9 kk   4 pv</t>
  </si>
  <si>
    <t xml:space="preserve">  20 v 10 kk   4 pv</t>
  </si>
  <si>
    <t xml:space="preserve">  20 v 10 kk 16 pv</t>
  </si>
  <si>
    <t>Seurat</t>
  </si>
  <si>
    <t>IPV = Imatran Pallo-Veikot  (1955)</t>
  </si>
  <si>
    <t>----</t>
  </si>
  <si>
    <t>17.8.1957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</si>
  <si>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</si>
  <si>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</si>
  <si>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</si>
  <si>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</si>
  <si>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</si>
  <si>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</si>
  <si>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</si>
  <si>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</si>
  <si>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</si>
  <si>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</si>
  <si>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</si>
  <si>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</si>
  <si>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</si>
  <si>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</si>
  <si>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08.08. 1982  Stadion, Helsinki</t>
  </si>
  <si>
    <t>10-10</t>
  </si>
  <si>
    <t>Itä</t>
  </si>
  <si>
    <t>vai</t>
  </si>
  <si>
    <t>Reijo Salo</t>
  </si>
  <si>
    <t>21.08. 1983  Meilahti, Helsinki</t>
  </si>
  <si>
    <t xml:space="preserve">  3-11</t>
  </si>
  <si>
    <t>19.08. 1984  Stadion, Helsinki</t>
  </si>
  <si>
    <t>3p</t>
  </si>
  <si>
    <t>Pekka Arffman</t>
  </si>
  <si>
    <t>24.08. 1986  Stadion, Helsinki</t>
  </si>
  <si>
    <t xml:space="preserve">  6-4</t>
  </si>
  <si>
    <t>09.08. 1987  Stadion, Helsinki</t>
  </si>
  <si>
    <t xml:space="preserve">  7-5</t>
  </si>
  <si>
    <t>Ikä ensimmäisessä ottelussa</t>
  </si>
  <si>
    <t>24 v  11 kk  22 pv</t>
  </si>
  <si>
    <t>L+T</t>
  </si>
  <si>
    <t>URA SM-SARJASSA</t>
  </si>
  <si>
    <t>3.</t>
  </si>
  <si>
    <t>2.</t>
  </si>
  <si>
    <t>6.</t>
  </si>
  <si>
    <t>PELINJOHTAJAKORTTI</t>
  </si>
  <si>
    <t>MSU</t>
  </si>
  <si>
    <t xml:space="preserve">   Mitalit</t>
  </si>
  <si>
    <t>Voitto-%</t>
  </si>
  <si>
    <t>URA SUPERISSA</t>
  </si>
  <si>
    <t xml:space="preserve">PLAY OFF </t>
  </si>
  <si>
    <t>SARJAT</t>
  </si>
  <si>
    <t>Puolivälierät</t>
  </si>
  <si>
    <t>2 - 0</t>
  </si>
  <si>
    <t>Välierät</t>
  </si>
  <si>
    <t>Finaalit</t>
  </si>
  <si>
    <t>0 - 2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</si>
  <si>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</si>
  <si>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</si>
  <si>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</si>
  <si>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</si>
  <si>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</si>
  <si>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</si>
  <si>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04.07. 1982  Siilinjärvi</t>
  </si>
  <si>
    <t xml:space="preserve">  8-10</t>
  </si>
  <si>
    <t>3k</t>
  </si>
  <si>
    <t>01.06. 1983  Loimaa</t>
  </si>
  <si>
    <t xml:space="preserve">  0-5</t>
  </si>
  <si>
    <t>Seppo Uusi-Oukari</t>
  </si>
  <si>
    <t>06.06. 1986  Lahti</t>
  </si>
  <si>
    <t xml:space="preserve">  5-5</t>
  </si>
  <si>
    <t>1</t>
  </si>
  <si>
    <t>I p</t>
  </si>
  <si>
    <t>Vesa Lipsanen</t>
  </si>
  <si>
    <t>Stig Tainio</t>
  </si>
  <si>
    <t>24 v  10 kk  17 pv</t>
  </si>
  <si>
    <t xml:space="preserve"> ITÄ - LÄNSI - KORTTI</t>
  </si>
  <si>
    <t>21-4</t>
  </si>
  <si>
    <t>A-POJAT</t>
  </si>
  <si>
    <t>23.08. 1975  Ikaalinen</t>
  </si>
  <si>
    <t xml:space="preserve">  8-6</t>
  </si>
  <si>
    <t>Pertti Salonen</t>
  </si>
  <si>
    <t>04.08. 1976  Seinäjoki</t>
  </si>
  <si>
    <t xml:space="preserve">  9-2</t>
  </si>
  <si>
    <t>Erkki Koho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</si>
  <si>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</si>
  <si>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</si>
  <si>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</si>
  <si>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</si>
  <si>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</si>
  <si>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KPL</t>
  </si>
  <si>
    <t xml:space="preserve"> 2-0  VM</t>
  </si>
  <si>
    <t xml:space="preserve"> 0-2  AA</t>
  </si>
  <si>
    <t xml:space="preserve"> 3-0  RPL</t>
  </si>
  <si>
    <t xml:space="preserve"> 2-1  AA</t>
  </si>
  <si>
    <t xml:space="preserve"> 0-2  SoJy</t>
  </si>
  <si>
    <t>Play off, voitot, voittoprosentti</t>
  </si>
  <si>
    <t xml:space="preserve">      Mitalit</t>
  </si>
  <si>
    <t>Pronssi</t>
  </si>
  <si>
    <t>0-0-0</t>
  </si>
  <si>
    <t>0/0</t>
  </si>
  <si>
    <t>Lyöty</t>
  </si>
  <si>
    <t>Tuotu</t>
  </si>
  <si>
    <t>0-0-1</t>
  </si>
  <si>
    <t>0-1-0</t>
  </si>
  <si>
    <t>Mitalisarja  4.</t>
  </si>
  <si>
    <t>Loppusarja  3.</t>
  </si>
  <si>
    <t>2-0  SiiPo</t>
  </si>
  <si>
    <t>12-9  SiiPo</t>
  </si>
  <si>
    <t>3-13  SMJ</t>
  </si>
  <si>
    <t>4-5  Tahko</t>
  </si>
  <si>
    <t>1/1</t>
  </si>
  <si>
    <t>0/1</t>
  </si>
  <si>
    <t>1-0-0</t>
  </si>
  <si>
    <t>2/4</t>
  </si>
  <si>
    <t>2/2</t>
  </si>
  <si>
    <t>4/6</t>
  </si>
  <si>
    <t>2/3</t>
  </si>
  <si>
    <t>4/8</t>
  </si>
  <si>
    <t>3/5</t>
  </si>
  <si>
    <t>0/2</t>
  </si>
  <si>
    <t>4/10</t>
  </si>
  <si>
    <t>1/3</t>
  </si>
  <si>
    <t>1/2</t>
  </si>
  <si>
    <t>0/3</t>
  </si>
  <si>
    <t>8/12</t>
  </si>
  <si>
    <t>0/6</t>
  </si>
  <si>
    <t>14/28</t>
  </si>
  <si>
    <t>5/7</t>
  </si>
  <si>
    <t>5/9</t>
  </si>
  <si>
    <t>3/3</t>
  </si>
  <si>
    <t>05.06. 1987  Jyväskylä</t>
  </si>
  <si>
    <t>21-9</t>
  </si>
  <si>
    <t>15/23</t>
  </si>
  <si>
    <t>7/7</t>
  </si>
  <si>
    <t>5/6</t>
  </si>
  <si>
    <t>1/6</t>
  </si>
  <si>
    <t xml:space="preserve">      Runkosarja TOP-30</t>
  </si>
  <si>
    <t>21.</t>
  </si>
  <si>
    <t>23.</t>
  </si>
  <si>
    <t>22.</t>
  </si>
  <si>
    <t>18.</t>
  </si>
  <si>
    <t>16.</t>
  </si>
  <si>
    <t>19.</t>
  </si>
  <si>
    <t>11.</t>
  </si>
  <si>
    <t>13.</t>
  </si>
  <si>
    <t>28.</t>
  </si>
  <si>
    <t>Ylempi loppusarja TOP-10</t>
  </si>
  <si>
    <t>9.</t>
  </si>
  <si>
    <t xml:space="preserve"> Vuoden pesäpalloilija  1986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</si>
  <si>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</si>
  <si>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</si>
  <si>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</si>
  <si>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</si>
  <si>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</si>
  <si>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</si>
  <si>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</si>
  <si>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</si>
  <si>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</si>
  <si>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</si>
  <si>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</si>
  <si>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IPV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</si>
  <si>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</si>
  <si>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</si>
  <si>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</si>
  <si>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</si>
  <si>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</si>
  <si>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</si>
  <si>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380.</t>
  </si>
  <si>
    <t xml:space="preserve"> 200</t>
  </si>
  <si>
    <t xml:space="preserve"> 1945 - 1977</t>
  </si>
  <si>
    <t>17.</t>
  </si>
  <si>
    <t xml:space="preserve"> 1945 - 1978</t>
  </si>
  <si>
    <t xml:space="preserve"> 1945 - 1979</t>
  </si>
  <si>
    <t>191.</t>
  </si>
  <si>
    <t>179.</t>
  </si>
  <si>
    <t xml:space="preserve"> 1945 - 1980</t>
  </si>
  <si>
    <t>171.</t>
  </si>
  <si>
    <t xml:space="preserve"> 1945 - 1981</t>
  </si>
  <si>
    <t>184.</t>
  </si>
  <si>
    <t xml:space="preserve"> 1945 - 1982</t>
  </si>
  <si>
    <t>138.</t>
  </si>
  <si>
    <t xml:space="preserve"> 1945 - 1983</t>
  </si>
  <si>
    <t>122.</t>
  </si>
  <si>
    <t xml:space="preserve"> 1945 - 1984</t>
  </si>
  <si>
    <t>59.</t>
  </si>
  <si>
    <t>96.</t>
  </si>
  <si>
    <t xml:space="preserve"> 1945 - 1985</t>
  </si>
  <si>
    <t>33.</t>
  </si>
  <si>
    <t>79.</t>
  </si>
  <si>
    <t xml:space="preserve"> 1945 - 1986</t>
  </si>
  <si>
    <t>25.</t>
  </si>
  <si>
    <t xml:space="preserve"> 1945 - 1987</t>
  </si>
  <si>
    <t>20.</t>
  </si>
  <si>
    <t>29.</t>
  </si>
  <si>
    <t>49.</t>
  </si>
  <si>
    <t xml:space="preserve"> PLAY OFF,  KA / OTT</t>
  </si>
  <si>
    <t xml:space="preserve"> PLAY OFF, TASASATASET,  ka. / peli</t>
  </si>
  <si>
    <t xml:space="preserve"> 1979 - 1979</t>
  </si>
  <si>
    <t>24.</t>
  </si>
  <si>
    <t xml:space="preserve"> 1979 - 1980</t>
  </si>
  <si>
    <t>39.</t>
  </si>
  <si>
    <t>41.</t>
  </si>
  <si>
    <t xml:space="preserve"> 1979 - 1981</t>
  </si>
  <si>
    <t>32.</t>
  </si>
  <si>
    <t>48.</t>
  </si>
  <si>
    <t>45.</t>
  </si>
  <si>
    <t>31.</t>
  </si>
  <si>
    <t xml:space="preserve"> 1979 - 1982</t>
  </si>
  <si>
    <t>27.</t>
  </si>
  <si>
    <t xml:space="preserve"> 1979 - 1983</t>
  </si>
  <si>
    <t>42.</t>
  </si>
  <si>
    <t>43.</t>
  </si>
  <si>
    <t xml:space="preserve"> 1979 - 1984</t>
  </si>
  <si>
    <t xml:space="preserve"> 1979 - 1985</t>
  </si>
  <si>
    <t xml:space="preserve"> 1979 - 1986</t>
  </si>
  <si>
    <t>30.</t>
  </si>
  <si>
    <t>37.</t>
  </si>
  <si>
    <t>34.</t>
  </si>
  <si>
    <t xml:space="preserve"> 1979 - 1987</t>
  </si>
  <si>
    <t>26.</t>
  </si>
  <si>
    <t xml:space="preserve"> Etenijätilasto</t>
  </si>
  <si>
    <t>47.   31.05. 1987  SMJ - IPV  9-6</t>
  </si>
  <si>
    <t>181. ottelu</t>
  </si>
  <si>
    <t>912.</t>
  </si>
  <si>
    <t>613.</t>
  </si>
  <si>
    <t>442.</t>
  </si>
  <si>
    <t>358.</t>
  </si>
  <si>
    <t>269.</t>
  </si>
  <si>
    <t>224.</t>
  </si>
  <si>
    <t>135.</t>
  </si>
  <si>
    <t>139.</t>
  </si>
  <si>
    <t>107.</t>
  </si>
  <si>
    <t>78.</t>
  </si>
  <si>
    <t>140.</t>
  </si>
  <si>
    <t>72.</t>
  </si>
  <si>
    <t>51.</t>
  </si>
  <si>
    <t>40.</t>
  </si>
  <si>
    <t>609.</t>
  </si>
  <si>
    <t>428.</t>
  </si>
  <si>
    <t>366.</t>
  </si>
  <si>
    <t>300.</t>
  </si>
  <si>
    <t>280.</t>
  </si>
  <si>
    <t>240.</t>
  </si>
  <si>
    <t>593.</t>
  </si>
  <si>
    <t>462.</t>
  </si>
  <si>
    <t>373.</t>
  </si>
  <si>
    <t>270.</t>
  </si>
  <si>
    <t>175.</t>
  </si>
  <si>
    <t>118.</t>
  </si>
  <si>
    <t>77.</t>
  </si>
  <si>
    <t>610.</t>
  </si>
  <si>
    <t>454.</t>
  </si>
  <si>
    <t>285.</t>
  </si>
  <si>
    <t>217.</t>
  </si>
  <si>
    <t>126.</t>
  </si>
  <si>
    <t>131.</t>
  </si>
  <si>
    <t>71.</t>
  </si>
  <si>
    <t>15.</t>
  </si>
  <si>
    <t>47.</t>
  </si>
  <si>
    <t>46.</t>
  </si>
  <si>
    <t>YLEISÖENNÄTYS  KOTONA</t>
  </si>
  <si>
    <t>YLEISÖENNÄTYS  VIERAISSA</t>
  </si>
  <si>
    <t>459 133</t>
  </si>
  <si>
    <t>108.   10.05. 1981  SMJ - IPV  2-3</t>
  </si>
  <si>
    <t>185.   12.07. 1978  IPV - Kiri  5-2</t>
  </si>
  <si>
    <t>ENSIMMÄISET RUNKOSARJASSA</t>
  </si>
  <si>
    <t>ENSIMMÄISET PUDOTUSPELEISSÄ</t>
  </si>
  <si>
    <t>YLEISÖ</t>
  </si>
  <si>
    <t xml:space="preserve">  1.   25.08. 1979  Kiri - IPV  2-3</t>
  </si>
  <si>
    <t xml:space="preserve">  3.   01.09. 1979  IPV - Tahko  3-15</t>
  </si>
  <si>
    <t>21 v   0 kk   8 pv</t>
  </si>
  <si>
    <t>22 v   0 kk 14 pv</t>
  </si>
  <si>
    <t xml:space="preserve"> RUNKOSARJA JA YLEMPI LOPPUSARJA</t>
  </si>
  <si>
    <t xml:space="preserve"> KATSOJIA</t>
  </si>
  <si>
    <t xml:space="preserve"> OTTELUT</t>
  </si>
  <si>
    <t xml:space="preserve"> KA / OTT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</si>
  <si>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</si>
  <si>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</si>
  <si>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</si>
  <si>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</si>
  <si>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</si>
  <si>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</si>
  <si>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</si>
  <si>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</si>
  <si>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10.</t>
  </si>
  <si>
    <t>14.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</si>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</sst>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6" borderId="2" xfId="0" applyFont="1" applyFill="1" applyBorder="1" applyAlignment="1"/>
    <xf numFmtId="0" fontId="5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2" xfId="2" applyNumberFormat="1" applyFont="1" applyFill="1" applyBorder="1" applyAlignment="1"/>
    <xf numFmtId="0" fontId="4" fillId="2" borderId="13" xfId="0" applyFont="1" applyFill="1" applyBorder="1"/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11" fillId="6" borderId="3" xfId="0" applyFont="1" applyFill="1" applyBorder="1" applyAlignment="1">
      <alignment horizontal="left" vertical="top"/>
    </xf>
    <xf numFmtId="0" fontId="12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6" fillId="0" borderId="0" xfId="0" applyFont="1" applyAlignment="1"/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3" fillId="0" borderId="0" xfId="0" applyFont="1" applyAlignment="1"/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3" fillId="9" borderId="0" xfId="0" applyFont="1" applyFill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1" fillId="2" borderId="0" xfId="0" applyFont="1" applyFill="1"/>
    <xf numFmtId="0" fontId="13" fillId="2" borderId="0" xfId="0" applyFont="1" applyFill="1"/>
    <xf numFmtId="0" fontId="13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8" borderId="12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5" borderId="1" xfId="2" quotePrefix="1" applyNumberFormat="1" applyFont="1" applyFill="1" applyBorder="1" applyAlignment="1">
      <alignment horizontal="center"/>
    </xf>
    <xf numFmtId="0" fontId="4" fillId="5" borderId="4" xfId="0" quotePrefix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11" borderId="1" xfId="0" applyFont="1" applyFill="1" applyBorder="1" applyAlignment="1">
      <alignment horizontal="center"/>
    </xf>
    <xf numFmtId="165" fontId="4" fillId="11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3" borderId="0" xfId="0" applyNumberFormat="1" applyFont="1" applyFill="1" applyBorder="1" applyAlignment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4" fillId="4" borderId="0" xfId="0" applyFont="1" applyFill="1" applyBorder="1" applyAlignment="1"/>
    <xf numFmtId="0" fontId="1" fillId="2" borderId="0" xfId="0" applyFont="1" applyFill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3" fillId="2" borderId="0" xfId="0" applyFont="1" applyFill="1" applyAlignment="1"/>
    <xf numFmtId="0" fontId="4" fillId="4" borderId="4" xfId="0" applyFont="1" applyFill="1" applyBorder="1" applyAlignment="1"/>
    <xf numFmtId="0" fontId="4" fillId="4" borderId="9" xfId="0" applyFont="1" applyFill="1" applyBorder="1" applyAlignment="1">
      <alignment horizontal="center"/>
    </xf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13" fillId="0" borderId="0" xfId="0" applyFont="1" applyFill="1" applyAlignment="1"/>
    <xf numFmtId="165" fontId="4" fillId="4" borderId="4" xfId="2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8" customWidth="1"/>
    <col min="45" max="16384" width="9.140625" style="98"/>
  </cols>
  <sheetData>
    <row r="1" spans="1:44" ht="17.25" customHeight="1" x14ac:dyDescent="0.25">
      <c r="A1" s="206"/>
      <c r="B1" s="2" t="s">
        <v>32</v>
      </c>
      <c r="C1" s="3"/>
      <c r="D1" s="4"/>
      <c r="E1" s="5" t="s">
        <v>52</v>
      </c>
      <c r="F1" s="6"/>
      <c r="G1" s="70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208" customFormat="1" ht="15" customHeight="1" x14ac:dyDescent="0.25">
      <c r="A2" s="207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180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190</v>
      </c>
      <c r="AC2" s="20"/>
      <c r="AD2" s="14"/>
      <c r="AE2" s="21"/>
      <c r="AF2" s="19"/>
      <c r="AG2" s="22" t="s">
        <v>139</v>
      </c>
      <c r="AH2" s="14"/>
      <c r="AI2" s="14"/>
      <c r="AJ2" s="15"/>
      <c r="AK2" s="19"/>
      <c r="AL2" s="22" t="s">
        <v>128</v>
      </c>
      <c r="AM2" s="20"/>
      <c r="AN2" s="14"/>
      <c r="AO2" s="201" t="s">
        <v>140</v>
      </c>
      <c r="AP2" s="14"/>
      <c r="AQ2" s="15"/>
      <c r="AR2" s="46"/>
    </row>
    <row r="3" spans="1:44" s="208" customFormat="1" ht="15" customHeight="1" x14ac:dyDescent="0.25">
      <c r="A3" s="2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83</v>
      </c>
      <c r="AE3" s="18" t="s">
        <v>16</v>
      </c>
      <c r="AF3" s="24"/>
      <c r="AG3" s="18" t="s">
        <v>95</v>
      </c>
      <c r="AH3" s="18" t="s">
        <v>97</v>
      </c>
      <c r="AI3" s="15" t="s">
        <v>141</v>
      </c>
      <c r="AJ3" s="18" t="s">
        <v>98</v>
      </c>
      <c r="AK3" s="24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6"/>
    </row>
    <row r="4" spans="1:44" s="208" customFormat="1" ht="15" customHeight="1" x14ac:dyDescent="0.25">
      <c r="A4" s="207"/>
      <c r="B4" s="25">
        <v>1977</v>
      </c>
      <c r="C4" s="25" t="s">
        <v>33</v>
      </c>
      <c r="D4" s="26" t="s">
        <v>34</v>
      </c>
      <c r="E4" s="25">
        <v>1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51</v>
      </c>
      <c r="O4" s="29"/>
      <c r="P4" s="18"/>
      <c r="Q4" s="18"/>
      <c r="R4" s="18"/>
      <c r="S4" s="18"/>
      <c r="T4" s="24"/>
      <c r="U4" s="25"/>
      <c r="V4" s="25"/>
      <c r="W4" s="27"/>
      <c r="X4" s="25"/>
      <c r="Y4" s="25"/>
      <c r="Z4" s="32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>
        <v>1</v>
      </c>
      <c r="AP4" s="30"/>
      <c r="AQ4" s="25"/>
      <c r="AR4" s="46"/>
    </row>
    <row r="5" spans="1:44" s="208" customFormat="1" ht="15" customHeight="1" x14ac:dyDescent="0.25">
      <c r="A5" s="207"/>
      <c r="B5" s="25">
        <v>1978</v>
      </c>
      <c r="C5" s="25" t="s">
        <v>33</v>
      </c>
      <c r="D5" s="26" t="s">
        <v>34</v>
      </c>
      <c r="E5" s="25">
        <v>20</v>
      </c>
      <c r="F5" s="25">
        <v>1</v>
      </c>
      <c r="G5" s="27">
        <v>6</v>
      </c>
      <c r="H5" s="25">
        <v>9</v>
      </c>
      <c r="I5" s="25">
        <v>54</v>
      </c>
      <c r="J5" s="25">
        <v>21</v>
      </c>
      <c r="K5" s="25">
        <v>19</v>
      </c>
      <c r="L5" s="25">
        <v>7</v>
      </c>
      <c r="M5" s="25">
        <v>7</v>
      </c>
      <c r="N5" s="28" t="s">
        <v>51</v>
      </c>
      <c r="O5" s="29"/>
      <c r="P5" s="18"/>
      <c r="Q5" s="18"/>
      <c r="R5" s="18"/>
      <c r="S5" s="18"/>
      <c r="T5" s="24"/>
      <c r="U5" s="25"/>
      <c r="V5" s="25"/>
      <c r="W5" s="27"/>
      <c r="X5" s="25"/>
      <c r="Y5" s="25"/>
      <c r="Z5" s="32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>
        <v>1</v>
      </c>
      <c r="AP5" s="30"/>
      <c r="AQ5" s="25"/>
      <c r="AR5" s="46"/>
    </row>
    <row r="6" spans="1:44" s="208" customFormat="1" ht="15" customHeight="1" x14ac:dyDescent="0.25">
      <c r="A6" s="207"/>
      <c r="B6" s="25">
        <v>1979</v>
      </c>
      <c r="C6" s="25" t="s">
        <v>35</v>
      </c>
      <c r="D6" s="31" t="s">
        <v>34</v>
      </c>
      <c r="E6" s="25">
        <v>22</v>
      </c>
      <c r="F6" s="25">
        <v>0</v>
      </c>
      <c r="G6" s="27">
        <v>14</v>
      </c>
      <c r="H6" s="25">
        <v>12</v>
      </c>
      <c r="I6" s="25">
        <v>81</v>
      </c>
      <c r="J6" s="25">
        <v>26</v>
      </c>
      <c r="K6" s="25">
        <v>18</v>
      </c>
      <c r="L6" s="25">
        <v>23</v>
      </c>
      <c r="M6" s="25">
        <v>14</v>
      </c>
      <c r="N6" s="28" t="s">
        <v>51</v>
      </c>
      <c r="O6" s="29"/>
      <c r="P6" s="18"/>
      <c r="Q6" s="18"/>
      <c r="R6" s="18"/>
      <c r="S6" s="18"/>
      <c r="T6" s="24"/>
      <c r="U6" s="25">
        <v>6</v>
      </c>
      <c r="V6" s="27">
        <v>0</v>
      </c>
      <c r="W6" s="27">
        <v>2</v>
      </c>
      <c r="X6" s="27">
        <v>2</v>
      </c>
      <c r="Y6" s="27">
        <v>17</v>
      </c>
      <c r="Z6" s="28" t="s">
        <v>51</v>
      </c>
      <c r="AA6" s="24"/>
      <c r="AB6" s="18"/>
      <c r="AC6" s="18"/>
      <c r="AD6" s="18"/>
      <c r="AE6" s="18"/>
      <c r="AF6" s="24"/>
      <c r="AG6" s="2" t="s">
        <v>148</v>
      </c>
      <c r="AH6" s="2"/>
      <c r="AI6" s="2"/>
      <c r="AJ6" s="2"/>
      <c r="AK6" s="24"/>
      <c r="AL6" s="25"/>
      <c r="AM6" s="25"/>
      <c r="AN6" s="25"/>
      <c r="AO6" s="27"/>
      <c r="AP6" s="30"/>
      <c r="AQ6" s="25"/>
      <c r="AR6" s="46"/>
    </row>
    <row r="7" spans="1:44" s="208" customFormat="1" ht="15" customHeight="1" x14ac:dyDescent="0.25">
      <c r="A7" s="207"/>
      <c r="B7" s="25">
        <v>1980</v>
      </c>
      <c r="C7" s="25" t="s">
        <v>36</v>
      </c>
      <c r="D7" s="31" t="s">
        <v>34</v>
      </c>
      <c r="E7" s="25">
        <v>21</v>
      </c>
      <c r="F7" s="25">
        <v>0</v>
      </c>
      <c r="G7" s="27">
        <v>9</v>
      </c>
      <c r="H7" s="25">
        <v>14</v>
      </c>
      <c r="I7" s="25">
        <v>84</v>
      </c>
      <c r="J7" s="25">
        <v>32</v>
      </c>
      <c r="K7" s="25">
        <v>28</v>
      </c>
      <c r="L7" s="25">
        <v>15</v>
      </c>
      <c r="M7" s="25">
        <v>9</v>
      </c>
      <c r="N7" s="32">
        <v>0.5</v>
      </c>
      <c r="O7" s="29"/>
      <c r="P7" s="18"/>
      <c r="Q7" s="18"/>
      <c r="R7" s="18"/>
      <c r="S7" s="18"/>
      <c r="T7" s="24"/>
      <c r="U7" s="25"/>
      <c r="V7" s="25"/>
      <c r="W7" s="27"/>
      <c r="X7" s="25"/>
      <c r="Y7" s="25"/>
      <c r="Z7" s="32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30"/>
      <c r="AQ7" s="25"/>
      <c r="AR7" s="46"/>
    </row>
    <row r="8" spans="1:44" s="208" customFormat="1" ht="15" customHeight="1" x14ac:dyDescent="0.25">
      <c r="A8" s="207"/>
      <c r="B8" s="25">
        <v>1981</v>
      </c>
      <c r="C8" s="25" t="s">
        <v>35</v>
      </c>
      <c r="D8" s="31" t="s">
        <v>34</v>
      </c>
      <c r="E8" s="25">
        <v>22</v>
      </c>
      <c r="F8" s="25">
        <v>0</v>
      </c>
      <c r="G8" s="27">
        <v>15</v>
      </c>
      <c r="H8" s="25">
        <v>23</v>
      </c>
      <c r="I8" s="25">
        <v>116</v>
      </c>
      <c r="J8" s="25">
        <v>28</v>
      </c>
      <c r="K8" s="25">
        <v>38</v>
      </c>
      <c r="L8" s="25">
        <v>35</v>
      </c>
      <c r="M8" s="25">
        <v>15</v>
      </c>
      <c r="N8" s="32">
        <v>0.56038647342995174</v>
      </c>
      <c r="O8" s="29"/>
      <c r="P8" s="18"/>
      <c r="Q8" s="18" t="s">
        <v>181</v>
      </c>
      <c r="R8" s="18"/>
      <c r="S8" s="18" t="s">
        <v>182</v>
      </c>
      <c r="T8" s="24"/>
      <c r="U8" s="25">
        <v>6</v>
      </c>
      <c r="V8" s="25">
        <v>0</v>
      </c>
      <c r="W8" s="27">
        <v>1</v>
      </c>
      <c r="X8" s="25">
        <v>6</v>
      </c>
      <c r="Y8" s="25">
        <v>27</v>
      </c>
      <c r="Z8" s="32">
        <v>0.58699999999999997</v>
      </c>
      <c r="AA8" s="24"/>
      <c r="AB8" s="18"/>
      <c r="AC8" s="18" t="s">
        <v>87</v>
      </c>
      <c r="AD8" s="18"/>
      <c r="AE8" s="18" t="s">
        <v>191</v>
      </c>
      <c r="AF8" s="24"/>
      <c r="AG8" s="2" t="s">
        <v>148</v>
      </c>
      <c r="AH8" s="2"/>
      <c r="AI8" s="2"/>
      <c r="AJ8" s="2"/>
      <c r="AK8" s="24"/>
      <c r="AL8" s="25"/>
      <c r="AM8" s="25"/>
      <c r="AN8" s="25"/>
      <c r="AO8" s="27"/>
      <c r="AP8" s="30"/>
      <c r="AQ8" s="25"/>
      <c r="AR8" s="46"/>
    </row>
    <row r="9" spans="1:44" s="208" customFormat="1" ht="15" customHeight="1" x14ac:dyDescent="0.25">
      <c r="A9" s="207"/>
      <c r="B9" s="25">
        <v>1982</v>
      </c>
      <c r="C9" s="25" t="s">
        <v>35</v>
      </c>
      <c r="D9" s="31" t="s">
        <v>34</v>
      </c>
      <c r="E9" s="25">
        <v>22</v>
      </c>
      <c r="F9" s="25">
        <v>0</v>
      </c>
      <c r="G9" s="27">
        <v>7</v>
      </c>
      <c r="H9" s="25">
        <v>30</v>
      </c>
      <c r="I9" s="25">
        <v>116</v>
      </c>
      <c r="J9" s="25">
        <v>65</v>
      </c>
      <c r="K9" s="25">
        <v>29</v>
      </c>
      <c r="L9" s="25">
        <v>15</v>
      </c>
      <c r="M9" s="25">
        <v>7</v>
      </c>
      <c r="N9" s="32">
        <v>0.57999999999999996</v>
      </c>
      <c r="O9" s="29"/>
      <c r="P9" s="18"/>
      <c r="Q9" s="18" t="s">
        <v>35</v>
      </c>
      <c r="R9" s="18" t="s">
        <v>183</v>
      </c>
      <c r="S9" s="18" t="s">
        <v>184</v>
      </c>
      <c r="T9" s="24"/>
      <c r="U9" s="25">
        <v>6</v>
      </c>
      <c r="V9" s="25">
        <v>0</v>
      </c>
      <c r="W9" s="27">
        <v>0</v>
      </c>
      <c r="X9" s="25">
        <v>4</v>
      </c>
      <c r="Y9" s="25">
        <v>26</v>
      </c>
      <c r="Z9" s="32">
        <v>0.59099999999999997</v>
      </c>
      <c r="AA9" s="24"/>
      <c r="AB9" s="18"/>
      <c r="AC9" s="18"/>
      <c r="AD9" s="18"/>
      <c r="AE9" s="18"/>
      <c r="AF9" s="24"/>
      <c r="AG9" s="2" t="s">
        <v>148</v>
      </c>
      <c r="AH9" s="2"/>
      <c r="AI9" s="2"/>
      <c r="AJ9" s="2"/>
      <c r="AK9" s="24"/>
      <c r="AL9" s="25">
        <v>1</v>
      </c>
      <c r="AM9" s="25">
        <v>1</v>
      </c>
      <c r="AN9" s="25"/>
      <c r="AO9" s="27"/>
      <c r="AP9" s="30"/>
      <c r="AQ9" s="25"/>
      <c r="AR9" s="46"/>
    </row>
    <row r="10" spans="1:44" s="208" customFormat="1" ht="15" customHeight="1" x14ac:dyDescent="0.25">
      <c r="A10" s="207"/>
      <c r="B10" s="25">
        <v>1983</v>
      </c>
      <c r="C10" s="25" t="s">
        <v>37</v>
      </c>
      <c r="D10" s="31" t="s">
        <v>34</v>
      </c>
      <c r="E10" s="25">
        <v>22</v>
      </c>
      <c r="F10" s="25">
        <v>1</v>
      </c>
      <c r="G10" s="27">
        <v>10</v>
      </c>
      <c r="H10" s="25">
        <v>33</v>
      </c>
      <c r="I10" s="25">
        <v>118</v>
      </c>
      <c r="J10" s="25">
        <v>73</v>
      </c>
      <c r="K10" s="25">
        <v>16</v>
      </c>
      <c r="L10" s="25">
        <v>18</v>
      </c>
      <c r="M10" s="25">
        <v>11</v>
      </c>
      <c r="N10" s="33">
        <v>0.58399999999999996</v>
      </c>
      <c r="O10" s="29"/>
      <c r="P10" s="18"/>
      <c r="Q10" s="18" t="s">
        <v>87</v>
      </c>
      <c r="R10" s="18" t="s">
        <v>185</v>
      </c>
      <c r="S10" s="18" t="s">
        <v>185</v>
      </c>
      <c r="T10" s="24"/>
      <c r="U10" s="25"/>
      <c r="V10" s="25"/>
      <c r="W10" s="27"/>
      <c r="X10" s="25"/>
      <c r="Y10" s="25"/>
      <c r="Z10" s="32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>
        <v>1</v>
      </c>
      <c r="AM10" s="25">
        <v>1</v>
      </c>
      <c r="AN10" s="25"/>
      <c r="AO10" s="27"/>
      <c r="AP10" s="30"/>
      <c r="AQ10" s="25"/>
      <c r="AR10" s="46"/>
    </row>
    <row r="11" spans="1:44" s="208" customFormat="1" ht="15" customHeight="1" x14ac:dyDescent="0.25">
      <c r="A11" s="207"/>
      <c r="B11" s="25">
        <v>1984</v>
      </c>
      <c r="C11" s="25" t="s">
        <v>37</v>
      </c>
      <c r="D11" s="31" t="s">
        <v>34</v>
      </c>
      <c r="E11" s="25">
        <v>22</v>
      </c>
      <c r="F11" s="25">
        <v>1</v>
      </c>
      <c r="G11" s="27">
        <v>18</v>
      </c>
      <c r="H11" s="25">
        <v>30</v>
      </c>
      <c r="I11" s="25">
        <v>129</v>
      </c>
      <c r="J11" s="25">
        <v>32</v>
      </c>
      <c r="K11" s="25">
        <v>37</v>
      </c>
      <c r="L11" s="25">
        <v>41</v>
      </c>
      <c r="M11" s="25">
        <v>19</v>
      </c>
      <c r="N11" s="33">
        <v>0.63200000000000001</v>
      </c>
      <c r="O11" s="29"/>
      <c r="P11" s="18" t="s">
        <v>186</v>
      </c>
      <c r="Q11" s="18" t="s">
        <v>37</v>
      </c>
      <c r="R11" s="18" t="s">
        <v>37</v>
      </c>
      <c r="S11" s="18" t="s">
        <v>187</v>
      </c>
      <c r="T11" s="24"/>
      <c r="U11" s="25"/>
      <c r="V11" s="25"/>
      <c r="W11" s="27"/>
      <c r="X11" s="25"/>
      <c r="Y11" s="25"/>
      <c r="Z11" s="32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>
        <v>1</v>
      </c>
      <c r="AM11" s="25"/>
      <c r="AN11" s="25"/>
      <c r="AO11" s="27"/>
      <c r="AP11" s="30"/>
      <c r="AQ11" s="25"/>
      <c r="AR11" s="46"/>
    </row>
    <row r="12" spans="1:44" s="208" customFormat="1" ht="15" customHeight="1" x14ac:dyDescent="0.25">
      <c r="A12" s="207"/>
      <c r="B12" s="259">
        <v>1985</v>
      </c>
      <c r="C12" s="259" t="s">
        <v>203</v>
      </c>
      <c r="D12" s="254" t="s">
        <v>204</v>
      </c>
      <c r="E12" s="259"/>
      <c r="F12" s="254" t="s">
        <v>205</v>
      </c>
      <c r="G12" s="256"/>
      <c r="H12" s="259"/>
      <c r="I12" s="259"/>
      <c r="J12" s="259"/>
      <c r="K12" s="259"/>
      <c r="L12" s="259"/>
      <c r="M12" s="259"/>
      <c r="N12" s="260"/>
      <c r="O12" s="29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32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/>
      <c r="AR12" s="46"/>
    </row>
    <row r="13" spans="1:44" s="208" customFormat="1" ht="15" customHeight="1" x14ac:dyDescent="0.25">
      <c r="A13" s="207"/>
      <c r="B13" s="25">
        <v>1986</v>
      </c>
      <c r="C13" s="25" t="s">
        <v>33</v>
      </c>
      <c r="D13" s="31" t="s">
        <v>34</v>
      </c>
      <c r="E13" s="25">
        <v>22</v>
      </c>
      <c r="F13" s="25">
        <v>1</v>
      </c>
      <c r="G13" s="25">
        <v>25</v>
      </c>
      <c r="H13" s="25">
        <v>41</v>
      </c>
      <c r="I13" s="25">
        <v>145</v>
      </c>
      <c r="J13" s="25">
        <v>42</v>
      </c>
      <c r="K13" s="25">
        <v>30</v>
      </c>
      <c r="L13" s="25">
        <v>47</v>
      </c>
      <c r="M13" s="25">
        <v>26</v>
      </c>
      <c r="N13" s="33">
        <v>0.68100000000000005</v>
      </c>
      <c r="O13" s="29"/>
      <c r="P13" s="18" t="s">
        <v>188</v>
      </c>
      <c r="Q13" s="25" t="s">
        <v>85</v>
      </c>
      <c r="R13" s="25" t="s">
        <v>86</v>
      </c>
      <c r="S13" s="18" t="s">
        <v>87</v>
      </c>
      <c r="T13" s="24"/>
      <c r="U13" s="25">
        <v>7</v>
      </c>
      <c r="V13" s="25">
        <v>0</v>
      </c>
      <c r="W13" s="25">
        <v>6</v>
      </c>
      <c r="X13" s="25">
        <v>9</v>
      </c>
      <c r="Y13" s="25">
        <v>46</v>
      </c>
      <c r="Z13" s="32">
        <v>0.63</v>
      </c>
      <c r="AA13" s="24"/>
      <c r="AB13" s="18" t="s">
        <v>36</v>
      </c>
      <c r="AC13" s="25" t="s">
        <v>85</v>
      </c>
      <c r="AD13" s="25" t="s">
        <v>86</v>
      </c>
      <c r="AE13" s="25" t="s">
        <v>33</v>
      </c>
      <c r="AF13" s="24"/>
      <c r="AG13" s="2" t="s">
        <v>149</v>
      </c>
      <c r="AH13" s="2"/>
      <c r="AI13" s="2"/>
      <c r="AJ13" s="2" t="s">
        <v>150</v>
      </c>
      <c r="AK13" s="24"/>
      <c r="AL13" s="25">
        <v>1</v>
      </c>
      <c r="AM13" s="25">
        <v>1</v>
      </c>
      <c r="AN13" s="25"/>
      <c r="AO13" s="27">
        <v>1</v>
      </c>
      <c r="AP13" s="30"/>
      <c r="AQ13" s="25"/>
      <c r="AR13" s="46"/>
    </row>
    <row r="14" spans="1:44" s="208" customFormat="1" ht="15" customHeight="1" x14ac:dyDescent="0.25">
      <c r="A14" s="207"/>
      <c r="B14" s="25">
        <v>1987</v>
      </c>
      <c r="C14" s="35" t="s">
        <v>35</v>
      </c>
      <c r="D14" s="36" t="s">
        <v>34</v>
      </c>
      <c r="E14" s="35">
        <v>22</v>
      </c>
      <c r="F14" s="35">
        <v>0</v>
      </c>
      <c r="G14" s="37">
        <v>9</v>
      </c>
      <c r="H14" s="35">
        <v>24</v>
      </c>
      <c r="I14" s="35">
        <v>128</v>
      </c>
      <c r="J14" s="35">
        <v>22</v>
      </c>
      <c r="K14" s="35">
        <v>50</v>
      </c>
      <c r="L14" s="35">
        <v>47</v>
      </c>
      <c r="M14" s="35">
        <v>9</v>
      </c>
      <c r="N14" s="33">
        <v>0.60399999999999998</v>
      </c>
      <c r="O14" s="29"/>
      <c r="P14" s="18"/>
      <c r="Q14" s="18" t="s">
        <v>188</v>
      </c>
      <c r="R14" s="18" t="s">
        <v>189</v>
      </c>
      <c r="S14" s="18" t="s">
        <v>187</v>
      </c>
      <c r="T14" s="24"/>
      <c r="U14" s="38">
        <v>5</v>
      </c>
      <c r="V14" s="38">
        <v>0</v>
      </c>
      <c r="W14" s="39">
        <v>2</v>
      </c>
      <c r="X14" s="38">
        <v>3</v>
      </c>
      <c r="Y14" s="38">
        <v>33</v>
      </c>
      <c r="Z14" s="32">
        <v>0.66</v>
      </c>
      <c r="AA14" s="24"/>
      <c r="AB14" s="18"/>
      <c r="AC14" s="18"/>
      <c r="AD14" s="18"/>
      <c r="AE14" s="18" t="s">
        <v>87</v>
      </c>
      <c r="AF14" s="24"/>
      <c r="AG14" s="2" t="s">
        <v>151</v>
      </c>
      <c r="AH14" s="2" t="s">
        <v>152</v>
      </c>
      <c r="AI14" s="2" t="s">
        <v>153</v>
      </c>
      <c r="AJ14" s="2"/>
      <c r="AK14" s="24"/>
      <c r="AL14" s="25">
        <v>1</v>
      </c>
      <c r="AM14" s="25">
        <v>1</v>
      </c>
      <c r="AN14" s="25"/>
      <c r="AO14" s="27"/>
      <c r="AP14" s="30"/>
      <c r="AQ14" s="25"/>
      <c r="AR14" s="46"/>
    </row>
    <row r="15" spans="1:44" s="208" customFormat="1" ht="15" customHeight="1" x14ac:dyDescent="0.25">
      <c r="A15" s="209"/>
      <c r="B15" s="16" t="s">
        <v>7</v>
      </c>
      <c r="C15" s="17"/>
      <c r="D15" s="15"/>
      <c r="E15" s="18">
        <v>196</v>
      </c>
      <c r="F15" s="18">
        <v>4</v>
      </c>
      <c r="G15" s="18">
        <v>113</v>
      </c>
      <c r="H15" s="18">
        <v>216</v>
      </c>
      <c r="I15" s="18">
        <v>971</v>
      </c>
      <c r="J15" s="18">
        <v>341</v>
      </c>
      <c r="K15" s="18">
        <v>265</v>
      </c>
      <c r="L15" s="18">
        <v>248</v>
      </c>
      <c r="M15" s="18">
        <v>117</v>
      </c>
      <c r="N15" s="40">
        <v>0.59599999999999997</v>
      </c>
      <c r="O15" s="210"/>
      <c r="P15" s="89" t="s">
        <v>142</v>
      </c>
      <c r="Q15" s="89" t="s">
        <v>146</v>
      </c>
      <c r="R15" s="89" t="s">
        <v>147</v>
      </c>
      <c r="S15" s="89" t="s">
        <v>142</v>
      </c>
      <c r="T15" s="24"/>
      <c r="U15" s="18">
        <v>30</v>
      </c>
      <c r="V15" s="18">
        <v>0</v>
      </c>
      <c r="W15" s="18">
        <v>11</v>
      </c>
      <c r="X15" s="18">
        <v>24</v>
      </c>
      <c r="Y15" s="18">
        <v>149</v>
      </c>
      <c r="Z15" s="40">
        <v>0.62</v>
      </c>
      <c r="AA15" s="210"/>
      <c r="AB15" s="89" t="s">
        <v>142</v>
      </c>
      <c r="AC15" s="89" t="s">
        <v>146</v>
      </c>
      <c r="AD15" s="89" t="s">
        <v>147</v>
      </c>
      <c r="AE15" s="89" t="s">
        <v>156</v>
      </c>
      <c r="AF15" s="24"/>
      <c r="AG15" s="89" t="s">
        <v>154</v>
      </c>
      <c r="AH15" s="89" t="s">
        <v>155</v>
      </c>
      <c r="AI15" s="89" t="s">
        <v>155</v>
      </c>
      <c r="AJ15" s="89" t="s">
        <v>154</v>
      </c>
      <c r="AK15" s="24"/>
      <c r="AL15" s="18">
        <v>5</v>
      </c>
      <c r="AM15" s="18">
        <v>4</v>
      </c>
      <c r="AN15" s="18">
        <v>0</v>
      </c>
      <c r="AO15" s="18">
        <v>3</v>
      </c>
      <c r="AP15" s="18">
        <v>0</v>
      </c>
      <c r="AQ15" s="18">
        <v>0</v>
      </c>
      <c r="AR15" s="46"/>
    </row>
    <row r="16" spans="1:44" s="208" customFormat="1" ht="15" customHeight="1" x14ac:dyDescent="0.25">
      <c r="A16" s="20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11"/>
      <c r="O16" s="24"/>
      <c r="P16" s="22"/>
      <c r="Q16" s="20"/>
      <c r="R16" s="212"/>
      <c r="S16" s="213"/>
      <c r="T16" s="24"/>
      <c r="U16" s="17"/>
      <c r="V16" s="14"/>
      <c r="W16" s="14"/>
      <c r="X16" s="14"/>
      <c r="Y16" s="14"/>
      <c r="Z16" s="15"/>
      <c r="AA16" s="24"/>
      <c r="AB16" s="181"/>
      <c r="AC16" s="214"/>
      <c r="AD16" s="212"/>
      <c r="AE16" s="213"/>
      <c r="AF16" s="24"/>
      <c r="AG16" s="215">
        <v>1</v>
      </c>
      <c r="AH16" s="215">
        <v>0</v>
      </c>
      <c r="AI16" s="215">
        <v>0</v>
      </c>
      <c r="AJ16" s="215">
        <v>1</v>
      </c>
      <c r="AK16" s="24"/>
      <c r="AL16" s="17"/>
      <c r="AM16" s="14"/>
      <c r="AN16" s="14"/>
      <c r="AO16" s="14"/>
      <c r="AP16" s="14"/>
      <c r="AQ16" s="15"/>
      <c r="AR16" s="46"/>
    </row>
    <row r="17" spans="1:45" ht="15" customHeight="1" x14ac:dyDescent="0.25">
      <c r="A17" s="207"/>
      <c r="B17" s="26" t="s">
        <v>2</v>
      </c>
      <c r="C17" s="30"/>
      <c r="D17" s="41">
        <v>958.00000000000011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24"/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24"/>
      <c r="AG17" s="42"/>
      <c r="AH17" s="42"/>
      <c r="AI17" s="42"/>
      <c r="AJ17" s="42"/>
      <c r="AK17" s="24"/>
      <c r="AL17" s="42"/>
      <c r="AM17" s="42"/>
      <c r="AN17" s="42"/>
      <c r="AO17" s="42"/>
      <c r="AP17" s="42"/>
      <c r="AQ17" s="42"/>
      <c r="AR17" s="46"/>
    </row>
    <row r="18" spans="1:45" s="208" customFormat="1" ht="15" customHeight="1" x14ac:dyDescent="0.25">
      <c r="A18" s="207"/>
      <c r="B18" s="42"/>
      <c r="C18" s="42"/>
      <c r="D18" s="24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9"/>
      <c r="P18" s="29"/>
      <c r="Q18" s="29"/>
      <c r="R18" s="29"/>
      <c r="S18" s="29"/>
      <c r="T18" s="29"/>
      <c r="U18" s="42"/>
      <c r="V18" s="45"/>
      <c r="W18" s="42"/>
      <c r="X18" s="42"/>
      <c r="Y18" s="42"/>
      <c r="Z18" s="42"/>
      <c r="AA18" s="42"/>
      <c r="AB18" s="42"/>
      <c r="AC18" s="42"/>
      <c r="AD18" s="42"/>
      <c r="AE18" s="42"/>
      <c r="AF18" s="24"/>
      <c r="AG18" s="42"/>
      <c r="AH18" s="42"/>
      <c r="AI18" s="42"/>
      <c r="AJ18" s="42"/>
      <c r="AK18" s="24"/>
      <c r="AL18" s="42"/>
      <c r="AM18" s="42"/>
      <c r="AN18" s="42"/>
      <c r="AO18" s="42"/>
      <c r="AP18" s="42"/>
      <c r="AQ18" s="42"/>
      <c r="AR18" s="46"/>
    </row>
    <row r="19" spans="1:45" ht="15" customHeight="1" x14ac:dyDescent="0.25">
      <c r="A19" s="207"/>
      <c r="B19" s="22" t="s">
        <v>84</v>
      </c>
      <c r="C19" s="47"/>
      <c r="D19" s="47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2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8" t="s">
        <v>309</v>
      </c>
      <c r="Q19" s="12"/>
      <c r="R19" s="12"/>
      <c r="S19" s="12"/>
      <c r="T19" s="49"/>
      <c r="U19" s="49"/>
      <c r="V19" s="49"/>
      <c r="W19" s="49"/>
      <c r="X19" s="49"/>
      <c r="Y19" s="12"/>
      <c r="Z19" s="12"/>
      <c r="AA19" s="12"/>
      <c r="AB19" s="49"/>
      <c r="AC19" s="49"/>
      <c r="AD19" s="12"/>
      <c r="AE19" s="50"/>
      <c r="AF19" s="24"/>
      <c r="AG19" s="48" t="s">
        <v>310</v>
      </c>
      <c r="AH19" s="12"/>
      <c r="AI19" s="12"/>
      <c r="AJ19" s="12"/>
      <c r="AK19" s="12"/>
      <c r="AL19" s="11" t="s">
        <v>311</v>
      </c>
      <c r="AM19" s="12"/>
      <c r="AN19" s="12"/>
      <c r="AO19" s="12"/>
      <c r="AP19" s="12"/>
      <c r="AQ19" s="50"/>
      <c r="AR19" s="46"/>
    </row>
    <row r="20" spans="1:45" ht="15" customHeight="1" x14ac:dyDescent="0.25">
      <c r="A20" s="207"/>
      <c r="B20" s="48" t="s">
        <v>12</v>
      </c>
      <c r="C20" s="12"/>
      <c r="D20" s="50"/>
      <c r="E20" s="25">
        <v>196</v>
      </c>
      <c r="F20" s="25">
        <v>4</v>
      </c>
      <c r="G20" s="25">
        <v>113</v>
      </c>
      <c r="H20" s="25">
        <v>216</v>
      </c>
      <c r="I20" s="25">
        <v>971</v>
      </c>
      <c r="J20" s="42"/>
      <c r="K20" s="51">
        <v>0.59693877551020413</v>
      </c>
      <c r="L20" s="51">
        <v>1.1020408163265305</v>
      </c>
      <c r="M20" s="51">
        <v>4.954081632653061</v>
      </c>
      <c r="N20" s="33">
        <v>0.59599999999999997</v>
      </c>
      <c r="O20" s="24">
        <v>1404</v>
      </c>
      <c r="P20" s="244" t="s">
        <v>9</v>
      </c>
      <c r="Q20" s="261"/>
      <c r="R20" s="245" t="s">
        <v>38</v>
      </c>
      <c r="S20" s="245"/>
      <c r="T20" s="245"/>
      <c r="U20" s="245"/>
      <c r="V20" s="245"/>
      <c r="W20" s="245"/>
      <c r="X20" s="179" t="s">
        <v>11</v>
      </c>
      <c r="Y20" s="245"/>
      <c r="Z20" s="262" t="s">
        <v>45</v>
      </c>
      <c r="AA20" s="179"/>
      <c r="AB20" s="179"/>
      <c r="AC20" s="179"/>
      <c r="AD20" s="179"/>
      <c r="AE20" s="246"/>
      <c r="AF20" s="24"/>
      <c r="AG20" s="244" t="s">
        <v>9</v>
      </c>
      <c r="AH20" s="245" t="s">
        <v>312</v>
      </c>
      <c r="AI20" s="245"/>
      <c r="AJ20" s="179"/>
      <c r="AK20" s="179"/>
      <c r="AL20" s="179">
        <v>2564</v>
      </c>
      <c r="AM20" s="179"/>
      <c r="AN20" s="272" t="s">
        <v>314</v>
      </c>
      <c r="AO20" s="179"/>
      <c r="AP20" s="179"/>
      <c r="AQ20" s="303"/>
      <c r="AR20" s="46"/>
    </row>
    <row r="21" spans="1:45" ht="15" customHeight="1" x14ac:dyDescent="0.25">
      <c r="A21" s="207"/>
      <c r="B21" s="52" t="s">
        <v>14</v>
      </c>
      <c r="C21" s="53"/>
      <c r="D21" s="54"/>
      <c r="E21" s="25">
        <v>30</v>
      </c>
      <c r="F21" s="25">
        <v>0</v>
      </c>
      <c r="G21" s="25">
        <v>11</v>
      </c>
      <c r="H21" s="25">
        <v>24</v>
      </c>
      <c r="I21" s="25">
        <v>149</v>
      </c>
      <c r="J21" s="42"/>
      <c r="K21" s="51">
        <v>0.36666666666666664</v>
      </c>
      <c r="L21" s="51">
        <v>0.8</v>
      </c>
      <c r="M21" s="51">
        <v>4.9666666666666668</v>
      </c>
      <c r="N21" s="33">
        <v>0.62</v>
      </c>
      <c r="O21" s="24">
        <v>213</v>
      </c>
      <c r="P21" s="263" t="s">
        <v>144</v>
      </c>
      <c r="Q21" s="264"/>
      <c r="R21" s="265" t="s">
        <v>43</v>
      </c>
      <c r="S21" s="265"/>
      <c r="T21" s="265"/>
      <c r="U21" s="265"/>
      <c r="V21" s="265"/>
      <c r="W21" s="265"/>
      <c r="X21" s="210" t="s">
        <v>41</v>
      </c>
      <c r="Y21" s="265"/>
      <c r="Z21" s="266" t="s">
        <v>47</v>
      </c>
      <c r="AA21" s="210"/>
      <c r="AB21" s="210"/>
      <c r="AC21" s="210"/>
      <c r="AD21" s="210"/>
      <c r="AE21" s="267"/>
      <c r="AF21" s="24"/>
      <c r="AG21" s="263" t="s">
        <v>144</v>
      </c>
      <c r="AH21" s="265" t="s">
        <v>313</v>
      </c>
      <c r="AI21" s="265"/>
      <c r="AJ21" s="210"/>
      <c r="AK21" s="210"/>
      <c r="AL21" s="210">
        <v>1876</v>
      </c>
      <c r="AM21" s="210"/>
      <c r="AN21" s="272" t="s">
        <v>315</v>
      </c>
      <c r="AO21" s="210"/>
      <c r="AP21" s="210"/>
      <c r="AQ21" s="283"/>
      <c r="AR21" s="46"/>
    </row>
    <row r="22" spans="1:45" ht="15" customHeight="1" x14ac:dyDescent="0.25">
      <c r="A22" s="207"/>
      <c r="B22" s="55" t="s">
        <v>15</v>
      </c>
      <c r="C22" s="56"/>
      <c r="D22" s="57"/>
      <c r="E22" s="34">
        <v>6</v>
      </c>
      <c r="F22" s="34">
        <v>0</v>
      </c>
      <c r="G22" s="34">
        <v>3</v>
      </c>
      <c r="H22" s="34">
        <v>9</v>
      </c>
      <c r="I22" s="34"/>
      <c r="J22" s="42"/>
      <c r="K22" s="58">
        <v>0.5</v>
      </c>
      <c r="L22" s="58">
        <v>1.5</v>
      </c>
      <c r="M22" s="231" t="s">
        <v>51</v>
      </c>
      <c r="N22" s="231" t="s">
        <v>51</v>
      </c>
      <c r="O22" s="24">
        <v>0</v>
      </c>
      <c r="P22" s="263" t="s">
        <v>145</v>
      </c>
      <c r="Q22" s="264"/>
      <c r="R22" s="265" t="s">
        <v>39</v>
      </c>
      <c r="S22" s="265"/>
      <c r="T22" s="265"/>
      <c r="U22" s="265"/>
      <c r="V22" s="265"/>
      <c r="W22" s="265"/>
      <c r="X22" s="210" t="s">
        <v>40</v>
      </c>
      <c r="Y22" s="265"/>
      <c r="Z22" s="266" t="s">
        <v>46</v>
      </c>
      <c r="AA22" s="210"/>
      <c r="AB22" s="210"/>
      <c r="AC22" s="210"/>
      <c r="AD22" s="210"/>
      <c r="AE22" s="267"/>
      <c r="AF22" s="24"/>
      <c r="AG22" s="263" t="s">
        <v>145</v>
      </c>
      <c r="AH22" s="265" t="s">
        <v>313</v>
      </c>
      <c r="AI22" s="265"/>
      <c r="AJ22" s="210"/>
      <c r="AK22" s="210"/>
      <c r="AL22" s="210">
        <v>1876</v>
      </c>
      <c r="AM22" s="210"/>
      <c r="AN22" s="272" t="s">
        <v>315</v>
      </c>
      <c r="AO22" s="210"/>
      <c r="AP22" s="210"/>
      <c r="AQ22" s="283"/>
      <c r="AR22" s="46"/>
    </row>
    <row r="23" spans="1:45" ht="15" customHeight="1" x14ac:dyDescent="0.25">
      <c r="A23" s="207"/>
      <c r="B23" s="59" t="s">
        <v>24</v>
      </c>
      <c r="C23" s="60"/>
      <c r="D23" s="61"/>
      <c r="E23" s="18">
        <v>232</v>
      </c>
      <c r="F23" s="18">
        <v>4</v>
      </c>
      <c r="G23" s="18">
        <v>127</v>
      </c>
      <c r="H23" s="18">
        <v>249</v>
      </c>
      <c r="I23" s="18">
        <v>1120</v>
      </c>
      <c r="J23" s="42"/>
      <c r="K23" s="62">
        <v>0.56465517241379315</v>
      </c>
      <c r="L23" s="62">
        <v>1.0732758620689655</v>
      </c>
      <c r="M23" s="62">
        <v>4.9557522123893802</v>
      </c>
      <c r="N23" s="40">
        <v>0.60608078425932344</v>
      </c>
      <c r="O23" s="24">
        <f>SUM(O20:O22)</f>
        <v>1617</v>
      </c>
      <c r="P23" s="268" t="s">
        <v>10</v>
      </c>
      <c r="Q23" s="269"/>
      <c r="R23" s="270" t="s">
        <v>44</v>
      </c>
      <c r="S23" s="270"/>
      <c r="T23" s="270"/>
      <c r="U23" s="270"/>
      <c r="V23" s="270"/>
      <c r="W23" s="270"/>
      <c r="X23" s="169" t="s">
        <v>42</v>
      </c>
      <c r="Y23" s="270"/>
      <c r="Z23" s="74" t="s">
        <v>48</v>
      </c>
      <c r="AA23" s="169"/>
      <c r="AB23" s="169"/>
      <c r="AC23" s="169"/>
      <c r="AD23" s="169"/>
      <c r="AE23" s="271"/>
      <c r="AF23" s="24"/>
      <c r="AG23" s="268" t="s">
        <v>10</v>
      </c>
      <c r="AH23" s="270"/>
      <c r="AI23" s="270"/>
      <c r="AJ23" s="169"/>
      <c r="AK23" s="169"/>
      <c r="AL23" s="169"/>
      <c r="AM23" s="169"/>
      <c r="AN23" s="173"/>
      <c r="AO23" s="169"/>
      <c r="AP23" s="169"/>
      <c r="AQ23" s="76"/>
      <c r="AR23" s="46"/>
    </row>
    <row r="24" spans="1:45" ht="15" customHeight="1" x14ac:dyDescent="0.25">
      <c r="A24" s="207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>
        <v>815</v>
      </c>
      <c r="P24" s="42"/>
      <c r="Q24" s="45"/>
      <c r="R24" s="42"/>
      <c r="S24" s="42"/>
      <c r="T24" s="24"/>
      <c r="U24" s="24"/>
      <c r="V24" s="45"/>
      <c r="W24" s="42"/>
      <c r="X24" s="42"/>
      <c r="Y24" s="24"/>
      <c r="Z24" s="24"/>
      <c r="AA24" s="24"/>
      <c r="AB24" s="24"/>
      <c r="AC24" s="93"/>
      <c r="AD24" s="24"/>
      <c r="AE24" s="24"/>
      <c r="AF24" s="24"/>
      <c r="AG24" s="24"/>
      <c r="AH24" s="63"/>
      <c r="AI24" s="42"/>
      <c r="AJ24" s="42"/>
      <c r="AK24" s="24"/>
      <c r="AL24" s="42"/>
      <c r="AM24" s="42"/>
      <c r="AN24" s="42"/>
      <c r="AO24" s="42"/>
      <c r="AP24" s="42"/>
      <c r="AQ24" s="42"/>
      <c r="AR24" s="46"/>
    </row>
    <row r="25" spans="1:45" ht="15" customHeight="1" x14ac:dyDescent="0.25">
      <c r="A25" s="207"/>
      <c r="B25" s="48" t="s">
        <v>192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32"/>
      <c r="O25" s="11"/>
      <c r="P25" s="12"/>
      <c r="Q25" s="12"/>
      <c r="R25" s="12"/>
      <c r="S25" s="12"/>
      <c r="T25" s="11"/>
      <c r="U25" s="11"/>
      <c r="V25" s="12"/>
      <c r="W25" s="12"/>
      <c r="X25" s="12"/>
      <c r="Y25" s="11"/>
      <c r="Z25" s="11"/>
      <c r="AA25" s="11"/>
      <c r="AB25" s="11"/>
      <c r="AC25" s="70"/>
      <c r="AD25" s="11"/>
      <c r="AE25" s="11"/>
      <c r="AF25" s="11"/>
      <c r="AG25" s="11"/>
      <c r="AH25" s="233"/>
      <c r="AI25" s="12"/>
      <c r="AJ25" s="12"/>
      <c r="AK25" s="11"/>
      <c r="AL25" s="12"/>
      <c r="AM25" s="12"/>
      <c r="AN25" s="12"/>
      <c r="AO25" s="12"/>
      <c r="AP25" s="12"/>
      <c r="AQ25" s="50"/>
      <c r="AR25" s="46"/>
    </row>
    <row r="26" spans="1:45" ht="15" customHeight="1" x14ac:dyDescent="0.25">
      <c r="A26" s="207"/>
      <c r="B26" s="45"/>
      <c r="C26" s="45"/>
      <c r="D26" s="45"/>
      <c r="E26" s="45"/>
      <c r="F26" s="45"/>
      <c r="G26" s="45"/>
      <c r="H26" s="45"/>
      <c r="I26" s="45"/>
      <c r="J26" s="42"/>
      <c r="K26" s="45"/>
      <c r="L26" s="45"/>
      <c r="M26" s="45"/>
      <c r="N26" s="43"/>
      <c r="O26" s="24"/>
      <c r="P26" s="42"/>
      <c r="Q26" s="45"/>
      <c r="R26" s="42"/>
      <c r="S26" s="42"/>
      <c r="T26" s="24"/>
      <c r="U26" s="24"/>
      <c r="V26" s="45"/>
      <c r="W26" s="42"/>
      <c r="X26" s="42"/>
      <c r="Y26" s="24"/>
      <c r="Z26" s="24"/>
      <c r="AA26" s="24"/>
      <c r="AB26" s="24"/>
      <c r="AC26" s="93"/>
      <c r="AD26" s="24"/>
      <c r="AE26" s="24"/>
      <c r="AF26" s="24"/>
      <c r="AG26" s="24"/>
      <c r="AH26" s="63"/>
      <c r="AI26" s="42"/>
      <c r="AJ26" s="42"/>
      <c r="AK26" s="24"/>
      <c r="AL26" s="42"/>
      <c r="AM26" s="42"/>
      <c r="AN26" s="42"/>
      <c r="AO26" s="42"/>
      <c r="AP26" s="42"/>
      <c r="AQ26" s="42"/>
      <c r="AR26" s="46"/>
    </row>
    <row r="27" spans="1:45" ht="15" customHeight="1" x14ac:dyDescent="0.2">
      <c r="A27" s="207"/>
      <c r="B27" s="42" t="s">
        <v>49</v>
      </c>
      <c r="C27" s="42"/>
      <c r="D27" s="42" t="s">
        <v>50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207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07"/>
      <c r="B29" s="275" t="s">
        <v>206</v>
      </c>
      <c r="C29" s="119"/>
      <c r="D29" s="119"/>
      <c r="E29" s="119"/>
      <c r="F29" s="119" t="s">
        <v>207</v>
      </c>
      <c r="G29" s="119" t="s">
        <v>3</v>
      </c>
      <c r="H29" s="119" t="s">
        <v>5</v>
      </c>
      <c r="I29" s="119" t="s">
        <v>6</v>
      </c>
      <c r="J29" s="119" t="s">
        <v>208</v>
      </c>
      <c r="K29" s="37" t="s">
        <v>16</v>
      </c>
      <c r="L29" s="42"/>
      <c r="M29" s="276" t="s">
        <v>209</v>
      </c>
      <c r="N29" s="120"/>
      <c r="O29" s="120"/>
      <c r="P29" s="119" t="s">
        <v>3</v>
      </c>
      <c r="Q29" s="119" t="s">
        <v>5</v>
      </c>
      <c r="R29" s="119" t="s">
        <v>6</v>
      </c>
      <c r="S29" s="119" t="s">
        <v>208</v>
      </c>
      <c r="T29" s="120"/>
      <c r="U29" s="37" t="s">
        <v>16</v>
      </c>
      <c r="V29" s="42"/>
      <c r="W29" s="276" t="s">
        <v>210</v>
      </c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277"/>
      <c r="AI29" s="275" t="s">
        <v>304</v>
      </c>
      <c r="AJ29" s="119"/>
      <c r="AK29" s="120"/>
      <c r="AL29" s="119"/>
      <c r="AM29" s="119"/>
      <c r="AN29" s="119"/>
      <c r="AO29" s="301"/>
      <c r="AP29" s="301"/>
      <c r="AQ29" s="302"/>
      <c r="AR29" s="24"/>
      <c r="AS29" s="24"/>
    </row>
    <row r="30" spans="1:45" ht="15" customHeight="1" x14ac:dyDescent="0.2">
      <c r="A30" s="207"/>
      <c r="B30" s="278">
        <v>1977</v>
      </c>
      <c r="C30" s="210" t="s">
        <v>33</v>
      </c>
      <c r="D30" s="265" t="s">
        <v>34</v>
      </c>
      <c r="E30" s="210"/>
      <c r="F30" s="210">
        <v>20</v>
      </c>
      <c r="G30" s="210">
        <v>1</v>
      </c>
      <c r="H30" s="279">
        <f t="shared" ref="H30:H31" si="0">PRODUCT((F4+G4)/E4)</f>
        <v>0</v>
      </c>
      <c r="I30" s="279">
        <f t="shared" ref="I30:I31" si="1">PRODUCT(H4/E4)</f>
        <v>0</v>
      </c>
      <c r="J30" s="279">
        <f t="shared" ref="J30:J31" si="2">PRODUCT(F4+G4+H4)/E4</f>
        <v>0</v>
      </c>
      <c r="K30" s="280">
        <f t="shared" ref="K30:K31" si="3">PRODUCT(I4/E4)</f>
        <v>0</v>
      </c>
      <c r="L30" s="45"/>
      <c r="M30" s="273" t="s">
        <v>213</v>
      </c>
      <c r="N30" s="210"/>
      <c r="O30" s="210">
        <v>21</v>
      </c>
      <c r="P30" s="281" t="s">
        <v>267</v>
      </c>
      <c r="Q30" s="281"/>
      <c r="R30" s="281"/>
      <c r="S30" s="281"/>
      <c r="T30" s="282"/>
      <c r="U30" s="283"/>
      <c r="V30" s="45"/>
      <c r="W30" s="285" t="s">
        <v>264</v>
      </c>
      <c r="X30" s="272"/>
      <c r="Y30" s="272"/>
      <c r="Z30" s="265"/>
      <c r="AA30" s="265"/>
      <c r="AB30" s="265"/>
      <c r="AC30" s="272"/>
      <c r="AD30" s="265"/>
      <c r="AE30" s="265"/>
      <c r="AF30" s="265"/>
      <c r="AG30" s="272"/>
      <c r="AH30" s="267"/>
      <c r="AI30" s="273">
        <v>4159</v>
      </c>
      <c r="AJ30" s="286" t="s">
        <v>308</v>
      </c>
      <c r="AK30" s="265"/>
      <c r="AL30" s="210"/>
      <c r="AM30" s="210"/>
      <c r="AN30" s="210"/>
      <c r="AO30" s="279"/>
      <c r="AP30" s="279"/>
      <c r="AQ30" s="280"/>
      <c r="AR30" s="24"/>
      <c r="AS30" s="24"/>
    </row>
    <row r="31" spans="1:45" ht="15" customHeight="1" x14ac:dyDescent="0.2">
      <c r="A31" s="207"/>
      <c r="B31" s="278">
        <v>1978</v>
      </c>
      <c r="C31" s="210" t="s">
        <v>33</v>
      </c>
      <c r="D31" s="265" t="s">
        <v>34</v>
      </c>
      <c r="E31" s="210"/>
      <c r="F31" s="210">
        <v>21</v>
      </c>
      <c r="G31" s="210">
        <v>20</v>
      </c>
      <c r="H31" s="279">
        <f t="shared" si="0"/>
        <v>0.35</v>
      </c>
      <c r="I31" s="279">
        <f t="shared" si="1"/>
        <v>0.45</v>
      </c>
      <c r="J31" s="279">
        <f t="shared" si="2"/>
        <v>0.8</v>
      </c>
      <c r="K31" s="280">
        <f t="shared" si="3"/>
        <v>2.7</v>
      </c>
      <c r="L31" s="45"/>
      <c r="M31" s="273" t="s">
        <v>215</v>
      </c>
      <c r="N31" s="210"/>
      <c r="O31" s="210">
        <v>21</v>
      </c>
      <c r="P31" s="281" t="s">
        <v>268</v>
      </c>
      <c r="Q31" s="281" t="s">
        <v>281</v>
      </c>
      <c r="R31" s="281" t="s">
        <v>287</v>
      </c>
      <c r="S31" s="281" t="s">
        <v>294</v>
      </c>
      <c r="T31" s="282"/>
      <c r="U31" s="283" t="s">
        <v>277</v>
      </c>
      <c r="V31" s="45"/>
      <c r="W31" s="285" t="s">
        <v>212</v>
      </c>
      <c r="X31" s="265"/>
      <c r="Y31" s="287" t="s">
        <v>265</v>
      </c>
      <c r="Z31" s="286"/>
      <c r="AA31" s="286"/>
      <c r="AB31" s="286"/>
      <c r="AC31" s="286"/>
      <c r="AD31" s="286"/>
      <c r="AE31" s="286"/>
      <c r="AF31" s="286"/>
      <c r="AG31" s="287" t="s">
        <v>266</v>
      </c>
      <c r="AH31" s="280">
        <v>1.1049723756906078</v>
      </c>
      <c r="AI31" s="278"/>
      <c r="AJ31" s="210"/>
      <c r="AK31" s="265"/>
      <c r="AL31" s="210"/>
      <c r="AM31" s="210"/>
      <c r="AN31" s="210"/>
      <c r="AO31" s="279"/>
      <c r="AP31" s="279"/>
      <c r="AQ31" s="280"/>
      <c r="AR31" s="24"/>
      <c r="AS31" s="24"/>
    </row>
    <row r="32" spans="1:45" ht="15" customHeight="1" x14ac:dyDescent="0.2">
      <c r="A32" s="207"/>
      <c r="B32" s="278">
        <v>1979</v>
      </c>
      <c r="C32" s="210" t="s">
        <v>35</v>
      </c>
      <c r="D32" s="265" t="s">
        <v>34</v>
      </c>
      <c r="E32" s="210"/>
      <c r="F32" s="210">
        <v>22</v>
      </c>
      <c r="G32" s="210">
        <v>22</v>
      </c>
      <c r="H32" s="279">
        <f>PRODUCT((F6+G6)/E6)</f>
        <v>0.63636363636363635</v>
      </c>
      <c r="I32" s="279">
        <f>PRODUCT(H6/E6)</f>
        <v>0.54545454545454541</v>
      </c>
      <c r="J32" s="279">
        <f>PRODUCT(F6+G6+H6)/E6</f>
        <v>1.1818181818181819</v>
      </c>
      <c r="K32" s="280">
        <f>PRODUCT(I6/E6)</f>
        <v>3.6818181818181817</v>
      </c>
      <c r="L32" s="45"/>
      <c r="M32" s="273" t="s">
        <v>216</v>
      </c>
      <c r="N32" s="210"/>
      <c r="O32" s="210"/>
      <c r="P32" s="281" t="s">
        <v>269</v>
      </c>
      <c r="Q32" s="281" t="s">
        <v>282</v>
      </c>
      <c r="R32" s="281" t="s">
        <v>288</v>
      </c>
      <c r="S32" s="281" t="s">
        <v>295</v>
      </c>
      <c r="T32" s="282"/>
      <c r="U32" s="283" t="s">
        <v>229</v>
      </c>
      <c r="V32" s="45"/>
      <c r="W32" s="273"/>
      <c r="X32" s="272"/>
      <c r="Y32" s="265"/>
      <c r="Z32" s="265"/>
      <c r="AA32" s="265"/>
      <c r="AB32" s="265"/>
      <c r="AC32" s="265"/>
      <c r="AD32" s="265"/>
      <c r="AE32" s="265"/>
      <c r="AF32" s="288"/>
      <c r="AG32" s="265"/>
      <c r="AH32" s="284"/>
      <c r="AI32" s="275" t="s">
        <v>305</v>
      </c>
      <c r="AJ32" s="119"/>
      <c r="AK32" s="120"/>
      <c r="AL32" s="119"/>
      <c r="AM32" s="119"/>
      <c r="AN32" s="119"/>
      <c r="AO32" s="301"/>
      <c r="AP32" s="301"/>
      <c r="AQ32" s="302"/>
      <c r="AR32" s="24"/>
      <c r="AS32" s="24"/>
    </row>
    <row r="33" spans="1:45" ht="15" customHeight="1" x14ac:dyDescent="0.2">
      <c r="A33" s="207"/>
      <c r="B33" s="278">
        <v>1980</v>
      </c>
      <c r="C33" s="210" t="s">
        <v>36</v>
      </c>
      <c r="D33" s="265" t="s">
        <v>34</v>
      </c>
      <c r="E33" s="210"/>
      <c r="F33" s="210">
        <v>23</v>
      </c>
      <c r="G33" s="210">
        <v>21</v>
      </c>
      <c r="H33" s="279">
        <f t="shared" ref="H33:H40" si="4">PRODUCT((F7+G7)/E7)</f>
        <v>0.42857142857142855</v>
      </c>
      <c r="I33" s="279">
        <f t="shared" ref="I33:I40" si="5">PRODUCT(H7/E7)</f>
        <v>0.66666666666666663</v>
      </c>
      <c r="J33" s="279">
        <f t="shared" ref="J33:J40" si="6">PRODUCT(F7+G7+H7)/E7</f>
        <v>1.0952380952380953</v>
      </c>
      <c r="K33" s="280">
        <f t="shared" ref="K33:K40" si="7">PRODUCT(I7/E7)</f>
        <v>4</v>
      </c>
      <c r="L33" s="45"/>
      <c r="M33" s="273" t="s">
        <v>219</v>
      </c>
      <c r="N33" s="210"/>
      <c r="O33" s="210"/>
      <c r="P33" s="281" t="s">
        <v>270</v>
      </c>
      <c r="Q33" s="281" t="s">
        <v>283</v>
      </c>
      <c r="R33" s="281" t="s">
        <v>289</v>
      </c>
      <c r="S33" s="281" t="s">
        <v>211</v>
      </c>
      <c r="T33" s="282"/>
      <c r="U33" s="283" t="s">
        <v>278</v>
      </c>
      <c r="V33" s="45"/>
      <c r="W33" s="273"/>
      <c r="X33" s="272"/>
      <c r="Y33" s="265"/>
      <c r="Z33" s="265"/>
      <c r="AA33" s="265"/>
      <c r="AB33" s="265"/>
      <c r="AC33" s="265"/>
      <c r="AD33" s="265"/>
      <c r="AE33" s="265"/>
      <c r="AF33" s="288"/>
      <c r="AG33" s="265"/>
      <c r="AH33" s="284"/>
      <c r="AI33" s="273">
        <v>4550</v>
      </c>
      <c r="AJ33" s="286" t="s">
        <v>307</v>
      </c>
      <c r="AK33" s="265"/>
      <c r="AL33" s="210"/>
      <c r="AM33" s="210"/>
      <c r="AN33" s="210"/>
      <c r="AO33" s="279"/>
      <c r="AP33" s="279"/>
      <c r="AQ33" s="280"/>
      <c r="AR33" s="24"/>
      <c r="AS33" s="24"/>
    </row>
    <row r="34" spans="1:45" ht="15" customHeight="1" x14ac:dyDescent="0.2">
      <c r="A34" s="207"/>
      <c r="B34" s="278">
        <v>1981</v>
      </c>
      <c r="C34" s="210" t="s">
        <v>35</v>
      </c>
      <c r="D34" s="265" t="s">
        <v>34</v>
      </c>
      <c r="E34" s="210"/>
      <c r="F34" s="210">
        <v>24</v>
      </c>
      <c r="G34" s="210">
        <v>22</v>
      </c>
      <c r="H34" s="279">
        <f t="shared" si="4"/>
        <v>0.68181818181818177</v>
      </c>
      <c r="I34" s="279">
        <f t="shared" si="5"/>
        <v>1.0454545454545454</v>
      </c>
      <c r="J34" s="279">
        <f t="shared" si="6"/>
        <v>1.7272727272727273</v>
      </c>
      <c r="K34" s="280">
        <f t="shared" si="7"/>
        <v>5.2727272727272725</v>
      </c>
      <c r="L34" s="45"/>
      <c r="M34" s="273" t="s">
        <v>221</v>
      </c>
      <c r="N34" s="210"/>
      <c r="O34" s="210"/>
      <c r="P34" s="281" t="s">
        <v>271</v>
      </c>
      <c r="Q34" s="281" t="s">
        <v>284</v>
      </c>
      <c r="R34" s="281" t="s">
        <v>290</v>
      </c>
      <c r="S34" s="281" t="s">
        <v>296</v>
      </c>
      <c r="T34" s="282"/>
      <c r="U34" s="283" t="s">
        <v>279</v>
      </c>
      <c r="V34" s="45"/>
      <c r="W34" s="273"/>
      <c r="X34" s="272"/>
      <c r="Y34" s="265"/>
      <c r="Z34" s="265"/>
      <c r="AA34" s="265"/>
      <c r="AB34" s="265"/>
      <c r="AC34" s="265"/>
      <c r="AD34" s="265"/>
      <c r="AE34" s="265"/>
      <c r="AF34" s="288"/>
      <c r="AG34" s="265"/>
      <c r="AH34" s="284"/>
      <c r="AI34" s="265"/>
      <c r="AJ34" s="265"/>
      <c r="AK34" s="265"/>
      <c r="AL34" s="265"/>
      <c r="AM34" s="272"/>
      <c r="AN34" s="265"/>
      <c r="AO34" s="265"/>
      <c r="AP34" s="265"/>
      <c r="AQ34" s="267"/>
      <c r="AR34" s="24"/>
      <c r="AS34" s="24"/>
    </row>
    <row r="35" spans="1:45" ht="15" customHeight="1" x14ac:dyDescent="0.2">
      <c r="A35" s="207"/>
      <c r="B35" s="278">
        <v>1982</v>
      </c>
      <c r="C35" s="210" t="s">
        <v>35</v>
      </c>
      <c r="D35" s="265" t="s">
        <v>34</v>
      </c>
      <c r="E35" s="210"/>
      <c r="F35" s="210">
        <v>25</v>
      </c>
      <c r="G35" s="210">
        <v>22</v>
      </c>
      <c r="H35" s="279">
        <f t="shared" si="4"/>
        <v>0.31818181818181818</v>
      </c>
      <c r="I35" s="279">
        <f t="shared" si="5"/>
        <v>1.3636363636363635</v>
      </c>
      <c r="J35" s="279">
        <f t="shared" si="6"/>
        <v>1.6818181818181819</v>
      </c>
      <c r="K35" s="280">
        <f t="shared" si="7"/>
        <v>5.2727272727272725</v>
      </c>
      <c r="L35" s="45"/>
      <c r="M35" s="273" t="s">
        <v>223</v>
      </c>
      <c r="N35" s="210"/>
      <c r="O35" s="210"/>
      <c r="P35" s="281" t="s">
        <v>272</v>
      </c>
      <c r="Q35" s="281" t="s">
        <v>285</v>
      </c>
      <c r="R35" s="281" t="s">
        <v>291</v>
      </c>
      <c r="S35" s="281" t="s">
        <v>297</v>
      </c>
      <c r="T35" s="282"/>
      <c r="U35" s="283" t="s">
        <v>280</v>
      </c>
      <c r="V35" s="45"/>
      <c r="W35" s="273"/>
      <c r="X35" s="272"/>
      <c r="Y35" s="265"/>
      <c r="Z35" s="265"/>
      <c r="AA35" s="265"/>
      <c r="AB35" s="265"/>
      <c r="AC35" s="265"/>
      <c r="AD35" s="265"/>
      <c r="AE35" s="265"/>
      <c r="AF35" s="288"/>
      <c r="AG35" s="265"/>
      <c r="AH35" s="284"/>
      <c r="AI35" s="275" t="s">
        <v>316</v>
      </c>
      <c r="AJ35" s="90"/>
      <c r="AK35" s="119"/>
      <c r="AL35" s="119"/>
      <c r="AM35" s="119"/>
      <c r="AN35" s="119"/>
      <c r="AO35" s="301"/>
      <c r="AP35" s="301"/>
      <c r="AQ35" s="302"/>
      <c r="AR35" s="24"/>
      <c r="AS35" s="24"/>
    </row>
    <row r="36" spans="1:45" ht="15" customHeight="1" x14ac:dyDescent="0.2">
      <c r="A36" s="207"/>
      <c r="B36" s="278">
        <v>1983</v>
      </c>
      <c r="C36" s="210" t="s">
        <v>37</v>
      </c>
      <c r="D36" s="265" t="s">
        <v>34</v>
      </c>
      <c r="E36" s="210"/>
      <c r="F36" s="210">
        <v>26</v>
      </c>
      <c r="G36" s="210">
        <v>22</v>
      </c>
      <c r="H36" s="279">
        <f t="shared" si="4"/>
        <v>0.5</v>
      </c>
      <c r="I36" s="279">
        <f t="shared" si="5"/>
        <v>1.5</v>
      </c>
      <c r="J36" s="279">
        <f t="shared" si="6"/>
        <v>2</v>
      </c>
      <c r="K36" s="280">
        <f t="shared" si="7"/>
        <v>5.3636363636363633</v>
      </c>
      <c r="L36" s="45"/>
      <c r="M36" s="273" t="s">
        <v>225</v>
      </c>
      <c r="N36" s="210"/>
      <c r="O36" s="210"/>
      <c r="P36" s="281" t="s">
        <v>218</v>
      </c>
      <c r="Q36" s="281" t="s">
        <v>286</v>
      </c>
      <c r="R36" s="281" t="s">
        <v>292</v>
      </c>
      <c r="S36" s="281" t="s">
        <v>220</v>
      </c>
      <c r="T36" s="282"/>
      <c r="U36" s="283" t="s">
        <v>237</v>
      </c>
      <c r="V36" s="45"/>
      <c r="W36" s="273"/>
      <c r="X36" s="272"/>
      <c r="Y36" s="265"/>
      <c r="Z36" s="265"/>
      <c r="AA36" s="265"/>
      <c r="AB36" s="265"/>
      <c r="AC36" s="265"/>
      <c r="AD36" s="265"/>
      <c r="AE36" s="265"/>
      <c r="AF36" s="288"/>
      <c r="AG36" s="265"/>
      <c r="AH36" s="284"/>
      <c r="AI36" s="273" t="s">
        <v>317</v>
      </c>
      <c r="AJ36" s="304" t="s">
        <v>306</v>
      </c>
      <c r="AK36" s="210"/>
      <c r="AL36" s="304"/>
      <c r="AM36" s="210"/>
      <c r="AN36" s="210"/>
      <c r="AO36" s="210"/>
      <c r="AP36" s="265"/>
      <c r="AQ36" s="267"/>
      <c r="AR36" s="24"/>
      <c r="AS36" s="24"/>
    </row>
    <row r="37" spans="1:45" ht="15" customHeight="1" x14ac:dyDescent="0.2">
      <c r="A37" s="207"/>
      <c r="B37" s="278">
        <v>1984</v>
      </c>
      <c r="C37" s="210" t="s">
        <v>37</v>
      </c>
      <c r="D37" s="265" t="s">
        <v>34</v>
      </c>
      <c r="E37" s="210"/>
      <c r="F37" s="210">
        <v>27</v>
      </c>
      <c r="G37" s="210">
        <v>22</v>
      </c>
      <c r="H37" s="279">
        <f t="shared" si="4"/>
        <v>0.86363636363636365</v>
      </c>
      <c r="I37" s="279">
        <f t="shared" si="5"/>
        <v>1.3636363636363635</v>
      </c>
      <c r="J37" s="279">
        <f t="shared" si="6"/>
        <v>2.2272727272727271</v>
      </c>
      <c r="K37" s="280">
        <f t="shared" si="7"/>
        <v>5.8636363636363633</v>
      </c>
      <c r="L37" s="45"/>
      <c r="M37" s="273" t="s">
        <v>227</v>
      </c>
      <c r="N37" s="210"/>
      <c r="O37" s="210"/>
      <c r="P37" s="281" t="s">
        <v>273</v>
      </c>
      <c r="Q37" s="281" t="s">
        <v>222</v>
      </c>
      <c r="R37" s="281" t="s">
        <v>293</v>
      </c>
      <c r="S37" s="281" t="s">
        <v>298</v>
      </c>
      <c r="T37" s="282"/>
      <c r="U37" s="283" t="s">
        <v>263</v>
      </c>
      <c r="V37" s="45"/>
      <c r="W37" s="273"/>
      <c r="X37" s="272"/>
      <c r="Y37" s="265"/>
      <c r="Z37" s="265"/>
      <c r="AA37" s="265"/>
      <c r="AB37" s="265"/>
      <c r="AC37" s="265"/>
      <c r="AD37" s="265"/>
      <c r="AE37" s="265"/>
      <c r="AF37" s="288"/>
      <c r="AG37" s="265"/>
      <c r="AH37" s="284"/>
      <c r="AI37" s="273" t="s">
        <v>318</v>
      </c>
      <c r="AJ37" s="274">
        <v>226</v>
      </c>
      <c r="AK37" s="210"/>
      <c r="AL37" s="274"/>
      <c r="AM37" s="210"/>
      <c r="AN37" s="210"/>
      <c r="AO37" s="210"/>
      <c r="AP37" s="265"/>
      <c r="AQ37" s="267"/>
      <c r="AR37" s="24"/>
      <c r="AS37" s="24"/>
    </row>
    <row r="38" spans="1:45" ht="15" customHeight="1" x14ac:dyDescent="0.2">
      <c r="A38" s="207"/>
      <c r="B38" s="278">
        <v>1985</v>
      </c>
      <c r="C38" s="210" t="s">
        <v>203</v>
      </c>
      <c r="D38" s="265" t="s">
        <v>204</v>
      </c>
      <c r="E38" s="210"/>
      <c r="F38" s="210">
        <v>28</v>
      </c>
      <c r="G38" s="210"/>
      <c r="H38" s="279"/>
      <c r="I38" s="279"/>
      <c r="J38" s="279"/>
      <c r="K38" s="280"/>
      <c r="L38" s="45"/>
      <c r="M38" s="273" t="s">
        <v>230</v>
      </c>
      <c r="N38" s="210"/>
      <c r="O38" s="210"/>
      <c r="P38" s="281" t="s">
        <v>274</v>
      </c>
      <c r="Q38" s="281" t="s">
        <v>217</v>
      </c>
      <c r="R38" s="281" t="s">
        <v>232</v>
      </c>
      <c r="S38" s="281" t="s">
        <v>299</v>
      </c>
      <c r="T38" s="282"/>
      <c r="U38" s="283" t="s">
        <v>247</v>
      </c>
      <c r="V38" s="45"/>
      <c r="W38" s="273"/>
      <c r="X38" s="272"/>
      <c r="Y38" s="265"/>
      <c r="Z38" s="265"/>
      <c r="AA38" s="265"/>
      <c r="AB38" s="265"/>
      <c r="AC38" s="265"/>
      <c r="AD38" s="265"/>
      <c r="AE38" s="265"/>
      <c r="AF38" s="288"/>
      <c r="AG38" s="265"/>
      <c r="AH38" s="284"/>
      <c r="AI38" s="273" t="s">
        <v>319</v>
      </c>
      <c r="AJ38" s="305">
        <v>2032</v>
      </c>
      <c r="AK38" s="210"/>
      <c r="AL38" s="305"/>
      <c r="AM38" s="210"/>
      <c r="AN38" s="210"/>
      <c r="AO38" s="210"/>
      <c r="AP38" s="265"/>
      <c r="AQ38" s="267"/>
      <c r="AR38" s="24"/>
      <c r="AS38" s="24"/>
    </row>
    <row r="39" spans="1:45" ht="15" customHeight="1" x14ac:dyDescent="0.2">
      <c r="A39" s="207"/>
      <c r="B39" s="278">
        <v>1986</v>
      </c>
      <c r="C39" s="210" t="s">
        <v>33</v>
      </c>
      <c r="D39" s="265" t="s">
        <v>34</v>
      </c>
      <c r="E39" s="210"/>
      <c r="F39" s="210">
        <v>29</v>
      </c>
      <c r="G39" s="210">
        <v>22</v>
      </c>
      <c r="H39" s="289">
        <f t="shared" si="4"/>
        <v>1.1818181818181819</v>
      </c>
      <c r="I39" s="289">
        <f t="shared" si="5"/>
        <v>1.8636363636363635</v>
      </c>
      <c r="J39" s="289">
        <f t="shared" si="6"/>
        <v>3.0454545454545454</v>
      </c>
      <c r="K39" s="290">
        <f t="shared" si="7"/>
        <v>6.5909090909090908</v>
      </c>
      <c r="L39" s="45"/>
      <c r="M39" s="273" t="s">
        <v>233</v>
      </c>
      <c r="N39" s="210"/>
      <c r="O39" s="210"/>
      <c r="P39" s="281" t="s">
        <v>275</v>
      </c>
      <c r="Q39" s="281" t="s">
        <v>224</v>
      </c>
      <c r="R39" s="281" t="s">
        <v>238</v>
      </c>
      <c r="S39" s="281" t="s">
        <v>232</v>
      </c>
      <c r="T39" s="282"/>
      <c r="U39" s="283" t="s">
        <v>182</v>
      </c>
      <c r="V39" s="45"/>
      <c r="W39" s="273"/>
      <c r="X39" s="272"/>
      <c r="Y39" s="265"/>
      <c r="Z39" s="265"/>
      <c r="AA39" s="265"/>
      <c r="AB39" s="265"/>
      <c r="AC39" s="265"/>
      <c r="AD39" s="265"/>
      <c r="AE39" s="265"/>
      <c r="AF39" s="288"/>
      <c r="AG39" s="265"/>
      <c r="AH39" s="284"/>
      <c r="AI39" s="265"/>
      <c r="AJ39" s="265"/>
      <c r="AK39" s="265"/>
      <c r="AL39" s="265"/>
      <c r="AM39" s="272"/>
      <c r="AN39" s="265"/>
      <c r="AO39" s="265"/>
      <c r="AP39" s="265"/>
      <c r="AQ39" s="267"/>
      <c r="AR39" s="24"/>
      <c r="AS39" s="24"/>
    </row>
    <row r="40" spans="1:45" ht="15" customHeight="1" x14ac:dyDescent="0.2">
      <c r="A40" s="207"/>
      <c r="B40" s="278">
        <v>1987</v>
      </c>
      <c r="C40" s="210" t="s">
        <v>35</v>
      </c>
      <c r="D40" s="265" t="s">
        <v>34</v>
      </c>
      <c r="E40" s="210"/>
      <c r="F40" s="210">
        <v>30</v>
      </c>
      <c r="G40" s="210">
        <v>22</v>
      </c>
      <c r="H40" s="279">
        <f t="shared" si="4"/>
        <v>0.40909090909090912</v>
      </c>
      <c r="I40" s="279">
        <f t="shared" si="5"/>
        <v>1.0909090909090908</v>
      </c>
      <c r="J40" s="279">
        <f t="shared" si="6"/>
        <v>1.5</v>
      </c>
      <c r="K40" s="280">
        <f t="shared" si="7"/>
        <v>5.8181818181818183</v>
      </c>
      <c r="L40" s="45"/>
      <c r="M40" s="273" t="s">
        <v>235</v>
      </c>
      <c r="N40" s="210"/>
      <c r="O40" s="210"/>
      <c r="P40" s="3" t="s">
        <v>276</v>
      </c>
      <c r="Q40" s="3" t="s">
        <v>226</v>
      </c>
      <c r="R40" s="3" t="s">
        <v>254</v>
      </c>
      <c r="S40" s="3" t="s">
        <v>300</v>
      </c>
      <c r="T40" s="300"/>
      <c r="U40" s="291" t="s">
        <v>186</v>
      </c>
      <c r="V40" s="45"/>
      <c r="W40" s="273"/>
      <c r="X40" s="272"/>
      <c r="Y40" s="265"/>
      <c r="Z40" s="265"/>
      <c r="AA40" s="265"/>
      <c r="AB40" s="265"/>
      <c r="AC40" s="265"/>
      <c r="AD40" s="265"/>
      <c r="AE40" s="265"/>
      <c r="AF40" s="288"/>
      <c r="AG40" s="265"/>
      <c r="AH40" s="284"/>
      <c r="AI40" s="265"/>
      <c r="AJ40" s="265"/>
      <c r="AK40" s="265"/>
      <c r="AL40" s="265"/>
      <c r="AM40" s="272"/>
      <c r="AN40" s="265"/>
      <c r="AO40" s="265"/>
      <c r="AP40" s="265"/>
      <c r="AQ40" s="267"/>
      <c r="AR40" s="24"/>
      <c r="AS40" s="24"/>
    </row>
    <row r="41" spans="1:45" s="8" customFormat="1" ht="15" customHeight="1" x14ac:dyDescent="0.25">
      <c r="A41" s="9"/>
      <c r="B41" s="268"/>
      <c r="C41" s="270"/>
      <c r="D41" s="270"/>
      <c r="E41" s="270"/>
      <c r="F41" s="270"/>
      <c r="G41" s="270"/>
      <c r="H41" s="292"/>
      <c r="I41" s="292"/>
      <c r="J41" s="292"/>
      <c r="K41" s="293"/>
      <c r="L41" s="45"/>
      <c r="M41" s="268"/>
      <c r="N41" s="270"/>
      <c r="O41" s="270"/>
      <c r="P41" s="270"/>
      <c r="Q41" s="270"/>
      <c r="R41" s="270"/>
      <c r="S41" s="270"/>
      <c r="T41" s="270"/>
      <c r="U41" s="293"/>
      <c r="V41" s="45"/>
      <c r="W41" s="268"/>
      <c r="X41" s="270"/>
      <c r="Y41" s="270"/>
      <c r="Z41" s="270"/>
      <c r="AA41" s="270"/>
      <c r="AB41" s="270"/>
      <c r="AC41" s="270"/>
      <c r="AD41" s="270"/>
      <c r="AE41" s="270"/>
      <c r="AF41" s="292"/>
      <c r="AG41" s="292"/>
      <c r="AH41" s="293"/>
      <c r="AI41" s="270"/>
      <c r="AJ41" s="270"/>
      <c r="AK41" s="270"/>
      <c r="AL41" s="270"/>
      <c r="AM41" s="270"/>
      <c r="AN41" s="270"/>
      <c r="AO41" s="270"/>
      <c r="AP41" s="270"/>
      <c r="AQ41" s="271"/>
      <c r="AR41" s="42"/>
      <c r="AS41" s="46"/>
    </row>
    <row r="42" spans="1:45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294"/>
      <c r="AG42" s="295"/>
      <c r="AH42" s="295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6"/>
    </row>
    <row r="43" spans="1:45" ht="15" customHeight="1" x14ac:dyDescent="0.2">
      <c r="A43" s="207"/>
      <c r="B43" s="275" t="s">
        <v>239</v>
      </c>
      <c r="C43" s="119"/>
      <c r="D43" s="119"/>
      <c r="E43" s="119"/>
      <c r="F43" s="119" t="s">
        <v>207</v>
      </c>
      <c r="G43" s="119" t="s">
        <v>3</v>
      </c>
      <c r="H43" s="119" t="s">
        <v>5</v>
      </c>
      <c r="I43" s="119" t="s">
        <v>6</v>
      </c>
      <c r="J43" s="119" t="s">
        <v>208</v>
      </c>
      <c r="K43" s="37" t="s">
        <v>16</v>
      </c>
      <c r="L43" s="42"/>
      <c r="M43" s="276" t="s">
        <v>209</v>
      </c>
      <c r="N43" s="120"/>
      <c r="O43" s="120"/>
      <c r="P43" s="119" t="s">
        <v>3</v>
      </c>
      <c r="Q43" s="119" t="s">
        <v>5</v>
      </c>
      <c r="R43" s="119" t="s">
        <v>6</v>
      </c>
      <c r="S43" s="119" t="s">
        <v>208</v>
      </c>
      <c r="T43" s="120"/>
      <c r="U43" s="37" t="s">
        <v>16</v>
      </c>
      <c r="V43" s="42"/>
      <c r="W43" s="276" t="s">
        <v>240</v>
      </c>
      <c r="X43" s="120"/>
      <c r="Y43" s="120"/>
      <c r="Z43" s="120"/>
      <c r="AA43" s="120"/>
      <c r="AB43" s="120"/>
      <c r="AC43" s="120"/>
      <c r="AD43" s="120"/>
      <c r="AE43" s="120"/>
      <c r="AF43" s="296"/>
      <c r="AG43" s="296"/>
      <c r="AH43" s="297"/>
      <c r="AI43" s="142"/>
      <c r="AJ43" s="120"/>
      <c r="AK43" s="120"/>
      <c r="AL43" s="120"/>
      <c r="AM43" s="120"/>
      <c r="AN43" s="120"/>
      <c r="AO43" s="120"/>
      <c r="AP43" s="120"/>
      <c r="AQ43" s="92"/>
      <c r="AR43" s="24"/>
      <c r="AS43" s="24"/>
    </row>
    <row r="44" spans="1:45" ht="15" customHeight="1" x14ac:dyDescent="0.2">
      <c r="A44" s="207"/>
      <c r="B44" s="278">
        <v>1979</v>
      </c>
      <c r="C44" s="210" t="s">
        <v>35</v>
      </c>
      <c r="D44" s="265" t="s">
        <v>34</v>
      </c>
      <c r="E44" s="210"/>
      <c r="F44" s="210">
        <v>24</v>
      </c>
      <c r="G44" s="210">
        <v>6</v>
      </c>
      <c r="H44" s="279">
        <f>PRODUCT((V6+W6)/U6)</f>
        <v>0.33333333333333331</v>
      </c>
      <c r="I44" s="279">
        <f>PRODUCT(X6/U6)</f>
        <v>0.33333333333333331</v>
      </c>
      <c r="J44" s="279">
        <f>PRODUCT(V6+W6+X6)/U6</f>
        <v>0.66666666666666663</v>
      </c>
      <c r="K44" s="280">
        <f>PRODUCT(Y6/U6)</f>
        <v>2.8333333333333335</v>
      </c>
      <c r="L44" s="45"/>
      <c r="M44" s="273" t="s">
        <v>241</v>
      </c>
      <c r="N44" s="210"/>
      <c r="O44" s="210"/>
      <c r="P44" s="298" t="s">
        <v>186</v>
      </c>
      <c r="Q44" s="298" t="s">
        <v>234</v>
      </c>
      <c r="R44" s="210" t="s">
        <v>183</v>
      </c>
      <c r="S44" s="298" t="s">
        <v>237</v>
      </c>
      <c r="T44" s="279"/>
      <c r="U44" s="283" t="s">
        <v>252</v>
      </c>
      <c r="V44" s="45"/>
      <c r="W44" s="273"/>
      <c r="X44" s="272"/>
      <c r="Y44" s="272"/>
      <c r="Z44" s="265"/>
      <c r="AA44" s="265"/>
      <c r="AB44" s="265"/>
      <c r="AC44" s="265"/>
      <c r="AD44" s="265"/>
      <c r="AE44" s="265"/>
      <c r="AF44" s="265"/>
      <c r="AG44" s="274"/>
      <c r="AH44" s="299"/>
      <c r="AI44" s="265"/>
      <c r="AJ44" s="265"/>
      <c r="AK44" s="265"/>
      <c r="AL44" s="265"/>
      <c r="AM44" s="272"/>
      <c r="AN44" s="265"/>
      <c r="AO44" s="265"/>
      <c r="AP44" s="265"/>
      <c r="AQ44" s="267"/>
      <c r="AR44" s="24"/>
      <c r="AS44" s="24"/>
    </row>
    <row r="45" spans="1:45" ht="15" customHeight="1" x14ac:dyDescent="0.2">
      <c r="A45" s="207"/>
      <c r="B45" s="278">
        <v>1980</v>
      </c>
      <c r="C45" s="210" t="s">
        <v>36</v>
      </c>
      <c r="D45" s="265" t="s">
        <v>34</v>
      </c>
      <c r="E45" s="210"/>
      <c r="F45" s="210">
        <v>25</v>
      </c>
      <c r="G45" s="210"/>
      <c r="H45" s="210"/>
      <c r="I45" s="279"/>
      <c r="J45" s="279"/>
      <c r="K45" s="280"/>
      <c r="L45" s="45"/>
      <c r="M45" s="273" t="s">
        <v>243</v>
      </c>
      <c r="N45" s="210"/>
      <c r="O45" s="210"/>
      <c r="P45" s="210" t="s">
        <v>189</v>
      </c>
      <c r="Q45" s="210" t="s">
        <v>245</v>
      </c>
      <c r="R45" s="210" t="s">
        <v>244</v>
      </c>
      <c r="S45" s="210" t="s">
        <v>302</v>
      </c>
      <c r="T45" s="279"/>
      <c r="U45" s="283" t="s">
        <v>303</v>
      </c>
      <c r="V45" s="45"/>
      <c r="W45" s="273"/>
      <c r="X45" s="272"/>
      <c r="Y45" s="272"/>
      <c r="Z45" s="265"/>
      <c r="AA45" s="265"/>
      <c r="AB45" s="265"/>
      <c r="AC45" s="265"/>
      <c r="AD45" s="265"/>
      <c r="AE45" s="265"/>
      <c r="AF45" s="265"/>
      <c r="AG45" s="274"/>
      <c r="AH45" s="299"/>
      <c r="AI45" s="265"/>
      <c r="AJ45" s="265"/>
      <c r="AK45" s="265"/>
      <c r="AL45" s="265"/>
      <c r="AM45" s="272"/>
      <c r="AN45" s="265"/>
      <c r="AO45" s="265"/>
      <c r="AP45" s="265"/>
      <c r="AQ45" s="267"/>
      <c r="AR45" s="24"/>
      <c r="AS45" s="24"/>
    </row>
    <row r="46" spans="1:45" ht="15" customHeight="1" x14ac:dyDescent="0.2">
      <c r="A46" s="207"/>
      <c r="B46" s="278">
        <v>1981</v>
      </c>
      <c r="C46" s="210" t="s">
        <v>35</v>
      </c>
      <c r="D46" s="265" t="s">
        <v>34</v>
      </c>
      <c r="E46" s="210"/>
      <c r="F46" s="210">
        <v>26</v>
      </c>
      <c r="G46" s="210">
        <v>6</v>
      </c>
      <c r="H46" s="279">
        <f>PRODUCT((V8+W8)/U8)</f>
        <v>0.16666666666666666</v>
      </c>
      <c r="I46" s="279">
        <f>PRODUCT(X8/U8)</f>
        <v>1</v>
      </c>
      <c r="J46" s="279">
        <f>PRODUCT(V8+W8+X8)/U8</f>
        <v>1.1666666666666667</v>
      </c>
      <c r="K46" s="280">
        <f>PRODUCT(Y8/U8)</f>
        <v>4.5</v>
      </c>
      <c r="L46" s="45"/>
      <c r="M46" s="273" t="s">
        <v>246</v>
      </c>
      <c r="N46" s="210"/>
      <c r="O46" s="210"/>
      <c r="P46" s="210" t="s">
        <v>252</v>
      </c>
      <c r="Q46" s="210" t="s">
        <v>255</v>
      </c>
      <c r="R46" s="210" t="s">
        <v>185</v>
      </c>
      <c r="S46" s="210" t="s">
        <v>259</v>
      </c>
      <c r="T46" s="279"/>
      <c r="U46" s="283" t="s">
        <v>252</v>
      </c>
      <c r="V46" s="45"/>
      <c r="W46" s="273"/>
      <c r="X46" s="272"/>
      <c r="Y46" s="272"/>
      <c r="Z46" s="265"/>
      <c r="AA46" s="265"/>
      <c r="AB46" s="265"/>
      <c r="AC46" s="265"/>
      <c r="AD46" s="265"/>
      <c r="AE46" s="265"/>
      <c r="AF46" s="265"/>
      <c r="AG46" s="274"/>
      <c r="AH46" s="299"/>
      <c r="AI46" s="265"/>
      <c r="AJ46" s="265"/>
      <c r="AK46" s="265"/>
      <c r="AL46" s="265"/>
      <c r="AM46" s="272"/>
      <c r="AN46" s="265"/>
      <c r="AO46" s="265"/>
      <c r="AP46" s="265"/>
      <c r="AQ46" s="267"/>
      <c r="AR46" s="24"/>
      <c r="AS46" s="24"/>
    </row>
    <row r="47" spans="1:45" ht="15" customHeight="1" x14ac:dyDescent="0.2">
      <c r="A47" s="207"/>
      <c r="B47" s="278">
        <v>1982</v>
      </c>
      <c r="C47" s="210" t="s">
        <v>35</v>
      </c>
      <c r="D47" s="265" t="s">
        <v>34</v>
      </c>
      <c r="E47" s="210"/>
      <c r="F47" s="210">
        <v>27</v>
      </c>
      <c r="G47" s="210">
        <v>6</v>
      </c>
      <c r="H47" s="279">
        <f>PRODUCT((V9+W9)/U9)</f>
        <v>0</v>
      </c>
      <c r="I47" s="279">
        <f>PRODUCT(X9/U9)</f>
        <v>0.66666666666666663</v>
      </c>
      <c r="J47" s="279">
        <f>PRODUCT(V9+W9+X9)/U9</f>
        <v>0.66666666666666663</v>
      </c>
      <c r="K47" s="280">
        <f>PRODUCT(Y9/U9)</f>
        <v>4.333333333333333</v>
      </c>
      <c r="L47" s="45"/>
      <c r="M47" s="273" t="s">
        <v>251</v>
      </c>
      <c r="N47" s="210"/>
      <c r="O47" s="210"/>
      <c r="P47" s="210" t="s">
        <v>186</v>
      </c>
      <c r="Q47" s="210" t="s">
        <v>248</v>
      </c>
      <c r="R47" s="210" t="s">
        <v>214</v>
      </c>
      <c r="S47" s="210" t="s">
        <v>237</v>
      </c>
      <c r="T47" s="279"/>
      <c r="U47" s="283" t="s">
        <v>183</v>
      </c>
      <c r="V47" s="45"/>
      <c r="W47" s="273"/>
      <c r="X47" s="272"/>
      <c r="Y47" s="272"/>
      <c r="Z47" s="265"/>
      <c r="AA47" s="265"/>
      <c r="AB47" s="265"/>
      <c r="AC47" s="265"/>
      <c r="AD47" s="265"/>
      <c r="AE47" s="265"/>
      <c r="AF47" s="265"/>
      <c r="AG47" s="274"/>
      <c r="AH47" s="299"/>
      <c r="AI47" s="265"/>
      <c r="AJ47" s="265"/>
      <c r="AK47" s="265"/>
      <c r="AL47" s="265"/>
      <c r="AM47" s="272"/>
      <c r="AN47" s="265"/>
      <c r="AO47" s="265"/>
      <c r="AP47" s="265"/>
      <c r="AQ47" s="267"/>
      <c r="AR47" s="24"/>
      <c r="AS47" s="24"/>
    </row>
    <row r="48" spans="1:45" ht="15" customHeight="1" x14ac:dyDescent="0.2">
      <c r="A48" s="207"/>
      <c r="B48" s="278">
        <v>1983</v>
      </c>
      <c r="C48" s="210" t="s">
        <v>37</v>
      </c>
      <c r="D48" s="265" t="s">
        <v>34</v>
      </c>
      <c r="E48" s="210"/>
      <c r="F48" s="210">
        <v>28</v>
      </c>
      <c r="G48" s="210"/>
      <c r="H48" s="210"/>
      <c r="I48" s="279"/>
      <c r="J48" s="279"/>
      <c r="K48" s="280"/>
      <c r="L48" s="45"/>
      <c r="M48" s="273" t="s">
        <v>253</v>
      </c>
      <c r="N48" s="210"/>
      <c r="O48" s="210"/>
      <c r="P48" s="210" t="s">
        <v>236</v>
      </c>
      <c r="Q48" s="210" t="s">
        <v>228</v>
      </c>
      <c r="R48" s="210" t="s">
        <v>183</v>
      </c>
      <c r="S48" s="210" t="s">
        <v>261</v>
      </c>
      <c r="T48" s="279"/>
      <c r="U48" s="283" t="s">
        <v>263</v>
      </c>
      <c r="V48" s="45"/>
      <c r="W48" s="273"/>
      <c r="X48" s="272"/>
      <c r="Y48" s="272"/>
      <c r="Z48" s="265"/>
      <c r="AA48" s="265"/>
      <c r="AB48" s="265"/>
      <c r="AC48" s="265"/>
      <c r="AD48" s="265"/>
      <c r="AE48" s="265"/>
      <c r="AF48" s="265"/>
      <c r="AG48" s="274"/>
      <c r="AH48" s="299"/>
      <c r="AI48" s="265"/>
      <c r="AJ48" s="265"/>
      <c r="AK48" s="265"/>
      <c r="AL48" s="265"/>
      <c r="AM48" s="272"/>
      <c r="AN48" s="265"/>
      <c r="AO48" s="265"/>
      <c r="AP48" s="265"/>
      <c r="AQ48" s="267"/>
      <c r="AR48" s="24"/>
      <c r="AS48" s="24"/>
    </row>
    <row r="49" spans="1:45" ht="15" customHeight="1" x14ac:dyDescent="0.2">
      <c r="A49" s="207"/>
      <c r="B49" s="278">
        <v>1984</v>
      </c>
      <c r="C49" s="210" t="s">
        <v>37</v>
      </c>
      <c r="D49" s="265" t="s">
        <v>34</v>
      </c>
      <c r="E49" s="210"/>
      <c r="F49" s="210">
        <v>29</v>
      </c>
      <c r="G49" s="210"/>
      <c r="H49" s="210"/>
      <c r="I49" s="279"/>
      <c r="J49" s="279"/>
      <c r="K49" s="280"/>
      <c r="L49" s="45"/>
      <c r="M49" s="273" t="s">
        <v>256</v>
      </c>
      <c r="N49" s="210"/>
      <c r="O49" s="210"/>
      <c r="P49" s="210" t="s">
        <v>252</v>
      </c>
      <c r="Q49" s="210" t="s">
        <v>278</v>
      </c>
      <c r="R49" s="210" t="s">
        <v>189</v>
      </c>
      <c r="S49" s="210" t="s">
        <v>245</v>
      </c>
      <c r="T49" s="279"/>
      <c r="U49" s="283" t="s">
        <v>247</v>
      </c>
      <c r="V49" s="45"/>
      <c r="W49" s="273"/>
      <c r="X49" s="272"/>
      <c r="Y49" s="272"/>
      <c r="Z49" s="265"/>
      <c r="AA49" s="265"/>
      <c r="AB49" s="265"/>
      <c r="AC49" s="265"/>
      <c r="AD49" s="265"/>
      <c r="AE49" s="265"/>
      <c r="AF49" s="265"/>
      <c r="AG49" s="274"/>
      <c r="AH49" s="299"/>
      <c r="AI49" s="265"/>
      <c r="AJ49" s="265"/>
      <c r="AK49" s="265"/>
      <c r="AL49" s="265"/>
      <c r="AM49" s="272"/>
      <c r="AN49" s="265"/>
      <c r="AO49" s="265"/>
      <c r="AP49" s="265"/>
      <c r="AQ49" s="267"/>
      <c r="AR49" s="24"/>
      <c r="AS49" s="24"/>
    </row>
    <row r="50" spans="1:45" ht="15" customHeight="1" x14ac:dyDescent="0.2">
      <c r="A50" s="207"/>
      <c r="B50" s="278">
        <v>1985</v>
      </c>
      <c r="C50" s="210" t="s">
        <v>37</v>
      </c>
      <c r="D50" s="265" t="s">
        <v>34</v>
      </c>
      <c r="E50" s="210"/>
      <c r="F50" s="210">
        <v>30</v>
      </c>
      <c r="G50" s="210"/>
      <c r="H50" s="210"/>
      <c r="I50" s="279"/>
      <c r="J50" s="279"/>
      <c r="K50" s="280"/>
      <c r="L50" s="45"/>
      <c r="M50" s="273" t="s">
        <v>257</v>
      </c>
      <c r="N50" s="210"/>
      <c r="O50" s="210"/>
      <c r="P50" s="210" t="s">
        <v>250</v>
      </c>
      <c r="Q50" s="210" t="s">
        <v>293</v>
      </c>
      <c r="R50" s="210" t="s">
        <v>231</v>
      </c>
      <c r="S50" s="210" t="s">
        <v>303</v>
      </c>
      <c r="T50" s="279"/>
      <c r="U50" s="283" t="s">
        <v>260</v>
      </c>
      <c r="V50" s="45"/>
      <c r="W50" s="273"/>
      <c r="X50" s="272"/>
      <c r="Y50" s="272"/>
      <c r="Z50" s="265"/>
      <c r="AA50" s="265"/>
      <c r="AB50" s="265"/>
      <c r="AC50" s="265"/>
      <c r="AD50" s="265"/>
      <c r="AE50" s="265"/>
      <c r="AF50" s="265"/>
      <c r="AG50" s="274"/>
      <c r="AH50" s="299"/>
      <c r="AI50" s="265"/>
      <c r="AJ50" s="265"/>
      <c r="AK50" s="265"/>
      <c r="AL50" s="265"/>
      <c r="AM50" s="272"/>
      <c r="AN50" s="265"/>
      <c r="AO50" s="265"/>
      <c r="AP50" s="265"/>
      <c r="AQ50" s="267"/>
      <c r="AR50" s="24"/>
      <c r="AS50" s="24"/>
    </row>
    <row r="51" spans="1:45" ht="15" customHeight="1" x14ac:dyDescent="0.2">
      <c r="A51" s="207"/>
      <c r="B51" s="278">
        <v>1986</v>
      </c>
      <c r="C51" s="210" t="s">
        <v>33</v>
      </c>
      <c r="D51" s="265" t="s">
        <v>34</v>
      </c>
      <c r="E51" s="210"/>
      <c r="F51" s="210">
        <v>31</v>
      </c>
      <c r="G51" s="210">
        <v>7</v>
      </c>
      <c r="H51" s="289">
        <f>PRODUCT((V13+W13)/U13)</f>
        <v>0.8571428571428571</v>
      </c>
      <c r="I51" s="289">
        <f>PRODUCT(X13/U13)</f>
        <v>1.2857142857142858</v>
      </c>
      <c r="J51" s="289">
        <f>PRODUCT(V13+W13+X13)/U13</f>
        <v>2.1428571428571428</v>
      </c>
      <c r="K51" s="290">
        <f>PRODUCT(Y13/U13)</f>
        <v>6.5714285714285712</v>
      </c>
      <c r="L51" s="45"/>
      <c r="M51" s="273" t="s">
        <v>258</v>
      </c>
      <c r="N51" s="210"/>
      <c r="O51" s="210"/>
      <c r="P51" s="210" t="s">
        <v>242</v>
      </c>
      <c r="Q51" s="210" t="s">
        <v>249</v>
      </c>
      <c r="R51" s="210" t="s">
        <v>185</v>
      </c>
      <c r="S51" s="210" t="s">
        <v>237</v>
      </c>
      <c r="T51" s="279"/>
      <c r="U51" s="283" t="s">
        <v>236</v>
      </c>
      <c r="V51" s="45"/>
      <c r="W51" s="273"/>
      <c r="X51" s="272"/>
      <c r="Y51" s="272"/>
      <c r="Z51" s="265"/>
      <c r="AA51" s="265"/>
      <c r="AB51" s="265"/>
      <c r="AC51" s="265"/>
      <c r="AD51" s="265"/>
      <c r="AE51" s="265"/>
      <c r="AF51" s="265"/>
      <c r="AG51" s="274"/>
      <c r="AH51" s="299"/>
      <c r="AI51" s="265"/>
      <c r="AJ51" s="265"/>
      <c r="AK51" s="265"/>
      <c r="AL51" s="265"/>
      <c r="AM51" s="272"/>
      <c r="AN51" s="265"/>
      <c r="AO51" s="265"/>
      <c r="AP51" s="265"/>
      <c r="AQ51" s="267"/>
      <c r="AR51" s="24"/>
      <c r="AS51" s="24"/>
    </row>
    <row r="52" spans="1:45" ht="15" customHeight="1" x14ac:dyDescent="0.2">
      <c r="A52" s="207"/>
      <c r="B52" s="278">
        <v>1987</v>
      </c>
      <c r="C52" s="210" t="s">
        <v>35</v>
      </c>
      <c r="D52" s="265" t="s">
        <v>34</v>
      </c>
      <c r="E52" s="210"/>
      <c r="F52" s="210">
        <v>32</v>
      </c>
      <c r="G52" s="210">
        <v>5</v>
      </c>
      <c r="H52" s="279">
        <f>PRODUCT((V14+W14)/U14)</f>
        <v>0.4</v>
      </c>
      <c r="I52" s="279">
        <f>PRODUCT(X14/U14)</f>
        <v>0.6</v>
      </c>
      <c r="J52" s="279">
        <f>PRODUCT(V14+W14+X14)/U14</f>
        <v>1</v>
      </c>
      <c r="K52" s="280">
        <f>PRODUCT(Y14/U14)</f>
        <v>6.6</v>
      </c>
      <c r="L52" s="45"/>
      <c r="M52" s="273" t="s">
        <v>262</v>
      </c>
      <c r="N52" s="210"/>
      <c r="O52" s="210"/>
      <c r="P52" s="210" t="s">
        <v>236</v>
      </c>
      <c r="Q52" s="210" t="s">
        <v>260</v>
      </c>
      <c r="R52" s="298" t="s">
        <v>301</v>
      </c>
      <c r="S52" s="210" t="s">
        <v>237</v>
      </c>
      <c r="T52" s="279"/>
      <c r="U52" s="291" t="s">
        <v>187</v>
      </c>
      <c r="V52" s="45"/>
      <c r="W52" s="273"/>
      <c r="X52" s="272"/>
      <c r="Y52" s="272"/>
      <c r="Z52" s="265"/>
      <c r="AA52" s="265"/>
      <c r="AB52" s="265"/>
      <c r="AC52" s="265"/>
      <c r="AD52" s="265"/>
      <c r="AE52" s="265"/>
      <c r="AF52" s="265"/>
      <c r="AG52" s="274"/>
      <c r="AH52" s="299"/>
      <c r="AI52" s="265"/>
      <c r="AJ52" s="265"/>
      <c r="AK52" s="265"/>
      <c r="AL52" s="265"/>
      <c r="AM52" s="272"/>
      <c r="AN52" s="265"/>
      <c r="AO52" s="265"/>
      <c r="AP52" s="265"/>
      <c r="AQ52" s="267"/>
      <c r="AR52" s="24"/>
      <c r="AS52" s="24"/>
    </row>
    <row r="53" spans="1:45" s="8" customFormat="1" ht="15" customHeight="1" x14ac:dyDescent="0.25">
      <c r="A53" s="9"/>
      <c r="B53" s="268"/>
      <c r="C53" s="270"/>
      <c r="D53" s="270"/>
      <c r="E53" s="270"/>
      <c r="F53" s="270"/>
      <c r="G53" s="270"/>
      <c r="H53" s="292"/>
      <c r="I53" s="292"/>
      <c r="J53" s="292"/>
      <c r="K53" s="293"/>
      <c r="L53" s="45"/>
      <c r="M53" s="268"/>
      <c r="N53" s="270"/>
      <c r="O53" s="270"/>
      <c r="P53" s="270"/>
      <c r="Q53" s="270"/>
      <c r="R53" s="270"/>
      <c r="S53" s="270"/>
      <c r="T53" s="270"/>
      <c r="U53" s="293"/>
      <c r="V53" s="45"/>
      <c r="W53" s="268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1"/>
      <c r="AI53" s="270"/>
      <c r="AJ53" s="270"/>
      <c r="AK53" s="270"/>
      <c r="AL53" s="270"/>
      <c r="AM53" s="270"/>
      <c r="AN53" s="270"/>
      <c r="AO53" s="270"/>
      <c r="AP53" s="270"/>
      <c r="AQ53" s="271"/>
      <c r="AR53" s="42"/>
      <c r="AS53" s="46"/>
    </row>
    <row r="54" spans="1:45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24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6"/>
    </row>
    <row r="55" spans="1:45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24"/>
      <c r="AM55" s="24"/>
      <c r="AN55" s="24"/>
      <c r="AO55" s="42"/>
      <c r="AP55" s="42"/>
      <c r="AQ55" s="42"/>
      <c r="AR55" s="46"/>
      <c r="AS55" s="46"/>
    </row>
    <row r="56" spans="1:45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24"/>
      <c r="AM56" s="24"/>
      <c r="AN56" s="24"/>
      <c r="AO56" s="42"/>
      <c r="AP56" s="42"/>
      <c r="AQ56" s="42"/>
      <c r="AR56" s="46"/>
      <c r="AS56" s="46"/>
    </row>
    <row r="57" spans="1:45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24"/>
      <c r="AM57" s="24"/>
      <c r="AN57" s="24"/>
      <c r="AO57" s="42"/>
      <c r="AP57" s="42"/>
      <c r="AQ57" s="42"/>
      <c r="AR57" s="46"/>
      <c r="AS57" s="46"/>
    </row>
    <row r="58" spans="1:45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24"/>
      <c r="AM58" s="24"/>
      <c r="AN58" s="24"/>
      <c r="AO58" s="42"/>
      <c r="AP58" s="42"/>
      <c r="AQ58" s="42"/>
      <c r="AR58" s="46"/>
      <c r="AS58" s="46"/>
    </row>
    <row r="59" spans="1:45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24"/>
      <c r="AM59" s="24"/>
      <c r="AN59" s="24"/>
      <c r="AO59" s="42"/>
      <c r="AP59" s="42"/>
      <c r="AQ59" s="42"/>
      <c r="AR59" s="46"/>
      <c r="AS59" s="46"/>
    </row>
    <row r="60" spans="1:45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24"/>
      <c r="AM60" s="24"/>
      <c r="AN60" s="24"/>
      <c r="AO60" s="42"/>
      <c r="AP60" s="42"/>
      <c r="AQ60" s="42"/>
      <c r="AR60" s="46"/>
      <c r="AS60" s="46"/>
    </row>
    <row r="61" spans="1:45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24"/>
      <c r="AM61" s="24"/>
      <c r="AN61" s="24"/>
      <c r="AO61" s="42"/>
      <c r="AP61" s="42"/>
      <c r="AQ61" s="42"/>
      <c r="AR61" s="46"/>
      <c r="AS61" s="46"/>
    </row>
    <row r="62" spans="1:45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2"/>
      <c r="AH62" s="42"/>
      <c r="AI62" s="42"/>
      <c r="AJ62" s="42"/>
      <c r="AK62" s="42"/>
      <c r="AL62" s="24"/>
      <c r="AM62" s="24"/>
      <c r="AN62" s="24"/>
      <c r="AO62" s="42"/>
      <c r="AP62" s="42"/>
      <c r="AQ62" s="42"/>
      <c r="AR62" s="46"/>
      <c r="AS62" s="98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2"/>
      <c r="AH63" s="42"/>
      <c r="AI63" s="42"/>
      <c r="AJ63" s="42"/>
      <c r="AK63" s="42"/>
      <c r="AL63" s="24"/>
      <c r="AM63" s="24"/>
      <c r="AN63" s="24"/>
      <c r="AO63" s="42"/>
      <c r="AP63" s="42"/>
      <c r="AQ63" s="42"/>
      <c r="AR63" s="46"/>
      <c r="AS63" s="98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2"/>
      <c r="AH64" s="42"/>
      <c r="AI64" s="42"/>
      <c r="AJ64" s="42"/>
      <c r="AK64" s="42"/>
      <c r="AL64" s="24"/>
      <c r="AM64" s="24"/>
      <c r="AN64" s="24"/>
      <c r="AO64" s="42"/>
      <c r="AP64" s="42"/>
      <c r="AQ64" s="42"/>
      <c r="AR64" s="46"/>
      <c r="AS64" s="98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2"/>
      <c r="AH65" s="42"/>
      <c r="AI65" s="42"/>
      <c r="AJ65" s="42"/>
      <c r="AK65" s="42"/>
      <c r="AL65" s="24"/>
      <c r="AM65" s="24"/>
      <c r="AN65" s="24"/>
      <c r="AO65" s="42"/>
      <c r="AP65" s="42"/>
      <c r="AQ65" s="42"/>
      <c r="AR65" s="46"/>
      <c r="AS65" s="98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2"/>
      <c r="AH66" s="42"/>
      <c r="AI66" s="42"/>
      <c r="AJ66" s="42"/>
      <c r="AK66" s="42"/>
      <c r="AL66" s="24"/>
      <c r="AM66" s="24"/>
      <c r="AN66" s="24"/>
      <c r="AO66" s="42"/>
      <c r="AP66" s="42"/>
      <c r="AQ66" s="42"/>
      <c r="AR66" s="46"/>
      <c r="AS66" s="98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2"/>
      <c r="AH67" s="42"/>
      <c r="AI67" s="42"/>
      <c r="AJ67" s="42"/>
      <c r="AK67" s="42"/>
      <c r="AL67" s="24"/>
      <c r="AM67" s="24"/>
      <c r="AN67" s="24"/>
      <c r="AO67" s="42"/>
      <c r="AP67" s="42"/>
      <c r="AQ67" s="42"/>
      <c r="AR67" s="46"/>
      <c r="AS67" s="98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2"/>
      <c r="AH68" s="42"/>
      <c r="AI68" s="42"/>
      <c r="AJ68" s="42"/>
      <c r="AK68" s="42"/>
      <c r="AL68" s="24"/>
      <c r="AM68" s="24"/>
      <c r="AN68" s="24"/>
      <c r="AO68" s="42"/>
      <c r="AP68" s="42"/>
      <c r="AQ68" s="42"/>
      <c r="AR68" s="46"/>
      <c r="AS68" s="98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46"/>
      <c r="AS69" s="98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46"/>
      <c r="AS70" s="98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46"/>
      <c r="AS71" s="98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46"/>
      <c r="AS72" s="98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46"/>
      <c r="AS73" s="98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46"/>
      <c r="AS74" s="98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46"/>
      <c r="AS75" s="98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46"/>
      <c r="AS76" s="98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46"/>
      <c r="AS77" s="98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46"/>
      <c r="AS78" s="98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46"/>
      <c r="AS79" s="98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46"/>
      <c r="AS80" s="98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46"/>
      <c r="AS81" s="98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46"/>
      <c r="AS82" s="98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46"/>
      <c r="AS83" s="98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46"/>
      <c r="AS84" s="98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46"/>
      <c r="AS85" s="98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46"/>
      <c r="AS86" s="98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46"/>
      <c r="AS87" s="98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46"/>
      <c r="AS88" s="98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46"/>
      <c r="AS89" s="98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46"/>
      <c r="AS90" s="98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46"/>
      <c r="AS91" s="98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46"/>
      <c r="AS92" s="98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46"/>
      <c r="AS93" s="98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46"/>
      <c r="AS94" s="98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46"/>
      <c r="AS95" s="98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42"/>
      <c r="AJ96" s="42"/>
      <c r="AK96" s="24"/>
      <c r="AL96" s="24"/>
      <c r="AM96" s="24"/>
      <c r="AN96" s="24"/>
      <c r="AO96" s="24"/>
      <c r="AP96" s="24"/>
      <c r="AQ96" s="24"/>
      <c r="AR96" s="98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42"/>
      <c r="AJ97" s="42"/>
      <c r="AK97" s="24"/>
      <c r="AL97" s="24"/>
      <c r="AM97" s="24"/>
      <c r="AN97" s="24"/>
      <c r="AO97" s="24"/>
      <c r="AP97" s="24"/>
      <c r="AQ97" s="24"/>
      <c r="AR97" s="98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42"/>
      <c r="AJ98" s="42"/>
      <c r="AK98" s="24"/>
      <c r="AL98" s="24"/>
      <c r="AM98" s="24"/>
      <c r="AN98" s="24"/>
      <c r="AO98" s="24"/>
      <c r="AP98" s="24"/>
      <c r="AQ98" s="24"/>
      <c r="AR98" s="98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42"/>
      <c r="AJ99" s="42"/>
      <c r="AK99" s="24"/>
      <c r="AL99" s="24"/>
      <c r="AM99" s="24"/>
      <c r="AN99" s="24"/>
      <c r="AO99" s="24"/>
      <c r="AP99" s="24"/>
      <c r="AQ99" s="24"/>
      <c r="AR99" s="98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42"/>
      <c r="AJ100" s="42"/>
      <c r="AK100" s="24"/>
      <c r="AL100" s="24"/>
      <c r="AM100" s="24"/>
      <c r="AN100" s="24"/>
      <c r="AO100" s="24"/>
      <c r="AP100" s="24"/>
      <c r="AQ100" s="24"/>
      <c r="AR100" s="98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42"/>
      <c r="AJ101" s="42"/>
      <c r="AK101" s="24"/>
      <c r="AL101" s="24"/>
      <c r="AM101" s="24"/>
      <c r="AN101" s="24"/>
      <c r="AO101" s="24"/>
      <c r="AP101" s="24"/>
      <c r="AQ101" s="24"/>
      <c r="AR101" s="98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42"/>
      <c r="AJ102" s="42"/>
      <c r="AK102" s="24"/>
      <c r="AL102" s="24"/>
      <c r="AM102" s="24"/>
      <c r="AN102" s="24"/>
      <c r="AO102" s="24"/>
      <c r="AP102" s="24"/>
      <c r="AQ102" s="24"/>
      <c r="AR102" s="98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42"/>
      <c r="AJ103" s="42"/>
      <c r="AK103" s="24"/>
      <c r="AL103" s="24"/>
      <c r="AM103" s="24"/>
      <c r="AN103" s="24"/>
      <c r="AO103" s="24"/>
      <c r="AP103" s="24"/>
      <c r="AQ103" s="24"/>
      <c r="AR103" s="98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42"/>
      <c r="AJ104" s="42"/>
      <c r="AK104" s="24"/>
      <c r="AL104" s="24"/>
      <c r="AM104" s="24"/>
      <c r="AN104" s="24"/>
      <c r="AO104" s="24"/>
      <c r="AP104" s="24"/>
      <c r="AQ104" s="24"/>
      <c r="AR104" s="98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42"/>
      <c r="AJ105" s="42"/>
      <c r="AK105" s="24"/>
      <c r="AL105" s="24"/>
      <c r="AM105" s="24"/>
      <c r="AN105" s="24"/>
      <c r="AO105" s="24"/>
      <c r="AP105" s="24"/>
      <c r="AQ105" s="24"/>
      <c r="AR105" s="98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42"/>
      <c r="AJ106" s="42"/>
      <c r="AK106" s="24"/>
      <c r="AL106" s="24"/>
      <c r="AM106" s="24"/>
      <c r="AN106" s="24"/>
      <c r="AO106" s="24"/>
      <c r="AP106" s="24"/>
      <c r="AQ106" s="24"/>
      <c r="AR106" s="98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42"/>
      <c r="AJ107" s="42"/>
      <c r="AK107" s="24"/>
      <c r="AL107" s="24"/>
      <c r="AM107" s="24"/>
      <c r="AN107" s="24"/>
      <c r="AO107" s="24"/>
      <c r="AP107" s="24"/>
      <c r="AQ107" s="24"/>
      <c r="AR107" s="98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42"/>
      <c r="AJ108" s="42"/>
      <c r="AK108" s="24"/>
      <c r="AL108" s="24"/>
      <c r="AM108" s="24"/>
      <c r="AN108" s="24"/>
      <c r="AO108" s="24"/>
      <c r="AP108" s="24"/>
      <c r="AQ108" s="24"/>
      <c r="AR108" s="98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42"/>
      <c r="AJ109" s="42"/>
      <c r="AK109" s="24"/>
      <c r="AL109" s="24"/>
      <c r="AM109" s="24"/>
      <c r="AN109" s="24"/>
      <c r="AO109" s="24"/>
      <c r="AP109" s="24"/>
      <c r="AQ109" s="24"/>
      <c r="AR109" s="98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42"/>
      <c r="AJ110" s="42"/>
      <c r="AK110" s="24"/>
      <c r="AL110" s="24"/>
      <c r="AM110" s="24"/>
      <c r="AN110" s="24"/>
      <c r="AO110" s="24"/>
      <c r="AP110" s="24"/>
      <c r="AQ110" s="24"/>
      <c r="AR110" s="98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42"/>
      <c r="AJ111" s="42"/>
      <c r="AK111" s="24"/>
      <c r="AL111" s="24"/>
      <c r="AM111" s="24"/>
      <c r="AN111" s="24"/>
      <c r="AO111" s="24"/>
      <c r="AP111" s="24"/>
      <c r="AQ111" s="24"/>
      <c r="AR111" s="98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42"/>
      <c r="AJ112" s="42"/>
      <c r="AK112" s="24"/>
      <c r="AL112" s="24"/>
      <c r="AM112" s="24"/>
      <c r="AN112" s="24"/>
      <c r="AO112" s="24"/>
      <c r="AP112" s="24"/>
      <c r="AQ112" s="24"/>
      <c r="AR112" s="98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42"/>
      <c r="AJ113" s="42"/>
      <c r="AK113" s="24"/>
      <c r="AL113" s="24"/>
      <c r="AM113" s="24"/>
      <c r="AN113" s="24"/>
      <c r="AO113" s="24"/>
      <c r="AP113" s="24"/>
      <c r="AQ113" s="24"/>
      <c r="AR113" s="98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42"/>
      <c r="AJ114" s="42"/>
      <c r="AK114" s="24"/>
      <c r="AL114" s="24"/>
      <c r="AM114" s="24"/>
      <c r="AN114" s="24"/>
      <c r="AO114" s="24"/>
      <c r="AP114" s="24"/>
      <c r="AQ114" s="24"/>
      <c r="AR114" s="98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42"/>
      <c r="AJ115" s="42"/>
      <c r="AK115" s="24"/>
      <c r="AL115" s="24"/>
      <c r="AM115" s="24"/>
      <c r="AN115" s="24"/>
      <c r="AO115" s="24"/>
      <c r="AP115" s="24"/>
      <c r="AQ115" s="24"/>
      <c r="AR115" s="98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42"/>
      <c r="AJ116" s="42"/>
      <c r="AK116" s="24"/>
      <c r="AL116" s="24"/>
      <c r="AM116" s="24"/>
      <c r="AN116" s="24"/>
      <c r="AO116" s="24"/>
      <c r="AP116" s="24"/>
      <c r="AQ116" s="24"/>
      <c r="AR116" s="98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42"/>
      <c r="AJ117" s="42"/>
      <c r="AK117" s="24"/>
      <c r="AL117" s="24"/>
      <c r="AM117" s="24"/>
      <c r="AN117" s="24"/>
      <c r="AO117" s="24"/>
      <c r="AP117" s="24"/>
      <c r="AQ117" s="24"/>
      <c r="AR117" s="98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42"/>
      <c r="AJ118" s="42"/>
      <c r="AK118" s="24"/>
      <c r="AL118" s="24"/>
      <c r="AM118" s="24"/>
      <c r="AN118" s="24"/>
      <c r="AO118" s="24"/>
      <c r="AP118" s="24"/>
      <c r="AQ118" s="24"/>
      <c r="AR118" s="98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42"/>
      <c r="AJ119" s="42"/>
      <c r="AK119" s="24"/>
      <c r="AL119" s="24"/>
      <c r="AM119" s="24"/>
      <c r="AN119" s="24"/>
      <c r="AO119" s="24"/>
      <c r="AP119" s="24"/>
      <c r="AQ119" s="24"/>
      <c r="AR119" s="98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42"/>
      <c r="AJ120" s="42"/>
      <c r="AK120" s="24"/>
      <c r="AL120" s="24"/>
      <c r="AM120" s="24"/>
      <c r="AN120" s="24"/>
      <c r="AO120" s="24"/>
      <c r="AP120" s="24"/>
      <c r="AQ120" s="24"/>
      <c r="AR120" s="98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42"/>
      <c r="AJ121" s="42"/>
      <c r="AK121" s="24"/>
      <c r="AL121" s="24"/>
      <c r="AM121" s="24"/>
      <c r="AN121" s="24"/>
      <c r="AO121" s="24"/>
      <c r="AP121" s="24"/>
      <c r="AQ121" s="24"/>
      <c r="AR121" s="98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42"/>
      <c r="AJ122" s="42"/>
      <c r="AK122" s="24"/>
      <c r="AL122" s="24"/>
      <c r="AM122" s="24"/>
      <c r="AN122" s="24"/>
      <c r="AO122" s="24"/>
      <c r="AP122" s="24"/>
      <c r="AQ122" s="24"/>
      <c r="AR122" s="98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42"/>
      <c r="AJ123" s="42"/>
      <c r="AK123" s="24"/>
      <c r="AL123" s="24"/>
      <c r="AM123" s="24"/>
      <c r="AN123" s="24"/>
      <c r="AO123" s="24"/>
      <c r="AP123" s="24"/>
      <c r="AQ123" s="24"/>
      <c r="AR123" s="98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42"/>
      <c r="AJ124" s="42"/>
      <c r="AK124" s="24"/>
      <c r="AL124" s="24"/>
      <c r="AM124" s="24"/>
      <c r="AN124" s="24"/>
      <c r="AO124" s="24"/>
      <c r="AP124" s="24"/>
      <c r="AQ124" s="24"/>
      <c r="AR124" s="98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42"/>
      <c r="AJ125" s="42"/>
      <c r="AK125" s="24"/>
      <c r="AL125" s="24"/>
      <c r="AM125" s="24"/>
      <c r="AN125" s="24"/>
      <c r="AO125" s="24"/>
      <c r="AP125" s="24"/>
      <c r="AQ125" s="24"/>
      <c r="AR125" s="98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42"/>
      <c r="AJ126" s="42"/>
      <c r="AK126" s="24"/>
      <c r="AL126" s="24"/>
      <c r="AM126" s="24"/>
      <c r="AN126" s="24"/>
      <c r="AO126" s="24"/>
      <c r="AP126" s="24"/>
      <c r="AQ126" s="24"/>
      <c r="AR126" s="98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42"/>
      <c r="AJ127" s="42"/>
      <c r="AK127" s="24"/>
      <c r="AL127" s="24"/>
      <c r="AM127" s="24"/>
      <c r="AN127" s="24"/>
      <c r="AO127" s="24"/>
      <c r="AP127" s="24"/>
      <c r="AQ127" s="24"/>
      <c r="AR127" s="98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42"/>
      <c r="AJ128" s="42"/>
      <c r="AK128" s="24"/>
      <c r="AL128" s="24"/>
      <c r="AM128" s="24"/>
      <c r="AN128" s="24"/>
      <c r="AO128" s="24"/>
      <c r="AP128" s="24"/>
      <c r="AQ128" s="24"/>
      <c r="AR128" s="98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42"/>
      <c r="AJ129" s="42"/>
      <c r="AK129" s="24"/>
      <c r="AL129" s="24"/>
      <c r="AM129" s="24"/>
      <c r="AN129" s="24"/>
      <c r="AO129" s="24"/>
      <c r="AP129" s="24"/>
      <c r="AQ129" s="24"/>
      <c r="AR129" s="98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42"/>
      <c r="AJ130" s="42"/>
      <c r="AK130" s="24"/>
      <c r="AL130" s="24"/>
      <c r="AM130" s="24"/>
      <c r="AN130" s="24"/>
      <c r="AO130" s="24"/>
      <c r="AP130" s="24"/>
      <c r="AQ130" s="24"/>
      <c r="AR130" s="98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42"/>
      <c r="AJ131" s="42"/>
      <c r="AK131" s="24"/>
      <c r="AL131" s="24"/>
      <c r="AM131" s="24"/>
      <c r="AN131" s="24"/>
      <c r="AO131" s="24"/>
      <c r="AP131" s="24"/>
      <c r="AQ131" s="24"/>
      <c r="AR131" s="98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42"/>
      <c r="AJ132" s="42"/>
      <c r="AK132" s="24"/>
      <c r="AL132" s="24"/>
      <c r="AM132" s="24"/>
      <c r="AN132" s="24"/>
      <c r="AO132" s="24"/>
      <c r="AP132" s="24"/>
      <c r="AQ132" s="24"/>
      <c r="AR132" s="98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42"/>
      <c r="AJ133" s="42"/>
      <c r="AK133" s="24"/>
      <c r="AL133" s="24"/>
      <c r="AM133" s="24"/>
      <c r="AN133" s="24"/>
      <c r="AO133" s="24"/>
      <c r="AP133" s="24"/>
      <c r="AQ133" s="24"/>
      <c r="AR133" s="98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42"/>
      <c r="AJ134" s="42"/>
      <c r="AK134" s="24"/>
      <c r="AL134" s="24"/>
      <c r="AM134" s="24"/>
      <c r="AN134" s="24"/>
      <c r="AO134" s="24"/>
      <c r="AP134" s="24"/>
      <c r="AQ134" s="24"/>
      <c r="AR134" s="98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42"/>
      <c r="AJ135" s="42"/>
      <c r="AK135" s="24"/>
      <c r="AL135" s="24"/>
      <c r="AM135" s="24"/>
      <c r="AN135" s="24"/>
      <c r="AO135" s="24"/>
      <c r="AP135" s="24"/>
      <c r="AQ135" s="24"/>
      <c r="AR135" s="98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42"/>
      <c r="AJ136" s="42"/>
      <c r="AK136" s="24"/>
      <c r="AL136" s="24"/>
      <c r="AM136" s="24"/>
      <c r="AN136" s="24"/>
      <c r="AO136" s="24"/>
      <c r="AP136" s="24"/>
      <c r="AQ136" s="24"/>
      <c r="AR136" s="98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42"/>
      <c r="AJ137" s="42"/>
      <c r="AK137" s="24"/>
      <c r="AL137" s="24"/>
      <c r="AM137" s="24"/>
      <c r="AN137" s="24"/>
      <c r="AO137" s="24"/>
      <c r="AP137" s="24"/>
      <c r="AQ137" s="24"/>
      <c r="AR137" s="98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42"/>
      <c r="AJ138" s="42"/>
      <c r="AK138" s="24"/>
      <c r="AL138" s="24"/>
      <c r="AM138" s="24"/>
      <c r="AN138" s="24"/>
      <c r="AO138" s="24"/>
      <c r="AP138" s="24"/>
      <c r="AQ138" s="24"/>
      <c r="AR138" s="98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42"/>
      <c r="AJ139" s="42"/>
      <c r="AK139" s="24"/>
      <c r="AL139" s="24"/>
      <c r="AM139" s="24"/>
      <c r="AN139" s="24"/>
      <c r="AO139" s="24"/>
      <c r="AP139" s="24"/>
      <c r="AQ139" s="24"/>
      <c r="AR139" s="98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42"/>
      <c r="AJ140" s="42"/>
      <c r="AK140" s="24"/>
      <c r="AL140" s="24"/>
      <c r="AM140" s="24"/>
      <c r="AN140" s="24"/>
      <c r="AO140" s="24"/>
      <c r="AP140" s="24"/>
      <c r="AQ140" s="24"/>
      <c r="AR140" s="98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42"/>
      <c r="AJ141" s="42"/>
      <c r="AK141" s="24"/>
      <c r="AL141" s="24"/>
      <c r="AM141" s="24"/>
      <c r="AN141" s="24"/>
      <c r="AO141" s="24"/>
      <c r="AP141" s="24"/>
      <c r="AQ141" s="24"/>
      <c r="AR141" s="98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42"/>
      <c r="AJ142" s="42"/>
      <c r="AK142" s="24"/>
      <c r="AL142" s="24"/>
      <c r="AM142" s="24"/>
      <c r="AN142" s="24"/>
      <c r="AO142" s="24"/>
      <c r="AP142" s="24"/>
      <c r="AQ142" s="24"/>
      <c r="AR142" s="98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42"/>
      <c r="AJ143" s="42"/>
      <c r="AK143" s="24"/>
      <c r="AL143" s="24"/>
      <c r="AM143" s="24"/>
      <c r="AN143" s="24"/>
      <c r="AO143" s="24"/>
      <c r="AP143" s="24"/>
      <c r="AQ143" s="24"/>
      <c r="AR143" s="98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42"/>
      <c r="AJ144" s="42"/>
      <c r="AK144" s="24"/>
      <c r="AL144" s="24"/>
      <c r="AM144" s="24"/>
      <c r="AN144" s="24"/>
      <c r="AO144" s="24"/>
      <c r="AP144" s="24"/>
      <c r="AQ144" s="24"/>
      <c r="AR144" s="98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42"/>
      <c r="AJ145" s="42"/>
      <c r="AK145" s="24"/>
      <c r="AL145" s="24"/>
      <c r="AM145" s="24"/>
      <c r="AN145" s="24"/>
      <c r="AO145" s="24"/>
      <c r="AP145" s="24"/>
      <c r="AQ145" s="24"/>
      <c r="AR145" s="98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42"/>
      <c r="AJ146" s="42"/>
      <c r="AK146" s="24"/>
      <c r="AL146" s="24"/>
      <c r="AM146" s="24"/>
      <c r="AN146" s="24"/>
      <c r="AO146" s="24"/>
      <c r="AP146" s="24"/>
      <c r="AQ146" s="24"/>
      <c r="AR146" s="98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42"/>
      <c r="AJ147" s="42"/>
      <c r="AK147" s="24"/>
      <c r="AL147" s="24"/>
      <c r="AM147" s="24"/>
      <c r="AN147" s="24"/>
      <c r="AO147" s="24"/>
      <c r="AP147" s="24"/>
      <c r="AQ147" s="24"/>
      <c r="AR147" s="98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42"/>
      <c r="AJ148" s="42"/>
      <c r="AK148" s="24"/>
      <c r="AL148" s="24"/>
      <c r="AM148" s="24"/>
      <c r="AN148" s="24"/>
      <c r="AO148" s="24"/>
      <c r="AP148" s="24"/>
      <c r="AQ148" s="24"/>
      <c r="AR148" s="98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42"/>
      <c r="AJ149" s="42"/>
      <c r="AK149" s="24"/>
      <c r="AL149" s="24"/>
      <c r="AM149" s="24"/>
      <c r="AN149" s="24"/>
      <c r="AO149" s="24"/>
      <c r="AP149" s="24"/>
      <c r="AQ149" s="24"/>
      <c r="AR149" s="98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42"/>
      <c r="AJ150" s="42"/>
      <c r="AK150" s="24"/>
      <c r="AL150" s="24"/>
      <c r="AM150" s="24"/>
      <c r="AN150" s="24"/>
      <c r="AO150" s="24"/>
      <c r="AP150" s="24"/>
      <c r="AQ150" s="24"/>
      <c r="AR150" s="98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42"/>
      <c r="AJ151" s="42"/>
      <c r="AK151" s="24"/>
      <c r="AL151" s="24"/>
      <c r="AM151" s="24"/>
      <c r="AN151" s="24"/>
      <c r="AO151" s="24"/>
      <c r="AP151" s="24"/>
      <c r="AQ151" s="24"/>
      <c r="AR151" s="98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42"/>
      <c r="AJ152" s="42"/>
      <c r="AK152" s="24"/>
      <c r="AL152" s="24"/>
      <c r="AM152" s="24"/>
      <c r="AN152" s="24"/>
      <c r="AO152" s="24"/>
      <c r="AP152" s="24"/>
      <c r="AQ152" s="24"/>
      <c r="AR152" s="98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42"/>
      <c r="AJ153" s="42"/>
      <c r="AK153" s="24"/>
      <c r="AL153" s="24"/>
      <c r="AM153" s="24"/>
      <c r="AN153" s="24"/>
      <c r="AO153" s="24"/>
      <c r="AP153" s="24"/>
      <c r="AQ153" s="24"/>
      <c r="AR153" s="98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42"/>
      <c r="AJ154" s="42"/>
      <c r="AK154" s="24"/>
      <c r="AL154" s="24"/>
      <c r="AM154" s="24"/>
      <c r="AN154" s="24"/>
      <c r="AO154" s="24"/>
      <c r="AP154" s="24"/>
      <c r="AQ154" s="24"/>
      <c r="AR154" s="98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42"/>
      <c r="AJ155" s="42"/>
      <c r="AK155" s="24"/>
      <c r="AL155" s="24"/>
      <c r="AM155" s="24"/>
      <c r="AN155" s="24"/>
      <c r="AO155" s="24"/>
      <c r="AP155" s="24"/>
      <c r="AQ155" s="24"/>
      <c r="AR155" s="98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42"/>
      <c r="AJ156" s="42"/>
      <c r="AK156" s="24"/>
      <c r="AL156" s="24"/>
      <c r="AM156" s="24"/>
      <c r="AN156" s="24"/>
      <c r="AO156" s="24"/>
      <c r="AP156" s="24"/>
      <c r="AQ156" s="24"/>
      <c r="AR156" s="98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42"/>
      <c r="AJ157" s="42"/>
      <c r="AK157" s="24"/>
      <c r="AL157" s="24"/>
      <c r="AM157" s="24"/>
      <c r="AN157" s="24"/>
      <c r="AO157" s="24"/>
      <c r="AP157" s="24"/>
      <c r="AQ157" s="24"/>
      <c r="AR157" s="98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42"/>
      <c r="AJ158" s="42"/>
      <c r="AK158" s="24"/>
      <c r="AL158" s="24"/>
      <c r="AM158" s="24"/>
      <c r="AN158" s="24"/>
      <c r="AO158" s="24"/>
      <c r="AP158" s="24"/>
      <c r="AQ158" s="24"/>
      <c r="AR158" s="98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42"/>
      <c r="AJ159" s="42"/>
      <c r="AK159" s="24"/>
      <c r="AL159" s="24"/>
      <c r="AM159" s="24"/>
      <c r="AN159" s="24"/>
      <c r="AO159" s="24"/>
      <c r="AP159" s="24"/>
      <c r="AQ159" s="24"/>
      <c r="AR159" s="98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42"/>
      <c r="AJ160" s="42"/>
      <c r="AK160" s="24"/>
      <c r="AL160" s="24"/>
      <c r="AM160" s="24"/>
      <c r="AN160" s="24"/>
      <c r="AO160" s="24"/>
      <c r="AP160" s="24"/>
      <c r="AQ160" s="24"/>
      <c r="AR160" s="98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42"/>
      <c r="AJ161" s="42"/>
      <c r="AK161" s="24"/>
      <c r="AL161" s="24"/>
      <c r="AM161" s="24"/>
      <c r="AN161" s="24"/>
      <c r="AO161" s="24"/>
      <c r="AP161" s="24"/>
      <c r="AQ161" s="24"/>
      <c r="AR161" s="98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42"/>
      <c r="AJ162" s="42"/>
      <c r="AK162" s="24"/>
      <c r="AL162" s="24"/>
      <c r="AM162" s="24"/>
      <c r="AN162" s="24"/>
      <c r="AO162" s="24"/>
      <c r="AP162" s="24"/>
      <c r="AQ162" s="24"/>
      <c r="AR162" s="98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42"/>
      <c r="AJ163" s="42"/>
      <c r="AK163" s="24"/>
      <c r="AL163" s="24"/>
      <c r="AM163" s="24"/>
      <c r="AN163" s="24"/>
      <c r="AO163" s="24"/>
      <c r="AP163" s="24"/>
      <c r="AQ163" s="24"/>
      <c r="AR163" s="98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42"/>
      <c r="AJ164" s="42"/>
      <c r="AK164" s="24"/>
      <c r="AL164" s="24"/>
      <c r="AM164" s="24"/>
      <c r="AN164" s="24"/>
      <c r="AO164" s="24"/>
      <c r="AP164" s="24"/>
      <c r="AQ164" s="24"/>
      <c r="AR164" s="98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42"/>
      <c r="AJ165" s="42"/>
      <c r="AK165" s="24"/>
      <c r="AL165" s="24"/>
      <c r="AM165" s="24"/>
      <c r="AN165" s="24"/>
      <c r="AO165" s="24"/>
      <c r="AP165" s="24"/>
      <c r="AQ165" s="24"/>
      <c r="AR165" s="98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42"/>
      <c r="AJ166" s="42"/>
      <c r="AK166" s="24"/>
      <c r="AL166" s="24"/>
      <c r="AM166" s="24"/>
      <c r="AN166" s="24"/>
      <c r="AO166" s="24"/>
      <c r="AP166" s="24"/>
      <c r="AQ166" s="24"/>
      <c r="AR166" s="98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42"/>
      <c r="AJ167" s="42"/>
      <c r="AK167" s="24"/>
      <c r="AL167" s="24"/>
      <c r="AM167" s="24"/>
      <c r="AN167" s="24"/>
      <c r="AO167" s="24"/>
      <c r="AP167" s="24"/>
      <c r="AQ167" s="24"/>
      <c r="AR167" s="98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42"/>
      <c r="AJ168" s="42"/>
      <c r="AK168" s="24"/>
      <c r="AL168" s="24"/>
      <c r="AM168" s="24"/>
      <c r="AN168" s="24"/>
      <c r="AO168" s="24"/>
      <c r="AP168" s="24"/>
      <c r="AQ168" s="24"/>
      <c r="AR168" s="98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42"/>
      <c r="AJ169" s="42"/>
      <c r="AK169" s="24"/>
      <c r="AL169" s="24"/>
      <c r="AM169" s="24"/>
      <c r="AN169" s="24"/>
      <c r="AO169" s="24"/>
      <c r="AP169" s="24"/>
      <c r="AQ169" s="24"/>
      <c r="AR169" s="98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42"/>
      <c r="AJ170" s="42"/>
      <c r="AK170" s="24"/>
      <c r="AL170" s="24"/>
      <c r="AM170" s="24"/>
      <c r="AN170" s="24"/>
      <c r="AO170" s="24"/>
      <c r="AP170" s="24"/>
      <c r="AQ170" s="24"/>
      <c r="AR170" s="98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42"/>
      <c r="AJ171" s="42"/>
      <c r="AK171" s="24"/>
      <c r="AL171" s="24"/>
      <c r="AM171" s="24"/>
      <c r="AN171" s="24"/>
      <c r="AO171" s="24"/>
      <c r="AP171" s="24"/>
      <c r="AQ171" s="24"/>
      <c r="AR171" s="98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42"/>
      <c r="AJ172" s="42"/>
      <c r="AK172" s="24"/>
      <c r="AL172" s="24"/>
      <c r="AM172" s="24"/>
      <c r="AN172" s="24"/>
      <c r="AO172" s="24"/>
      <c r="AP172" s="24"/>
      <c r="AQ172" s="24"/>
      <c r="AR172" s="98"/>
    </row>
    <row r="173" spans="1:44" ht="15" customHeight="1" x14ac:dyDescent="0.25">
      <c r="AG173" s="24"/>
      <c r="AH173" s="63"/>
      <c r="AI173" s="42"/>
      <c r="AJ173" s="42"/>
    </row>
    <row r="174" spans="1:44" ht="15" customHeight="1" x14ac:dyDescent="0.25">
      <c r="AG174" s="24"/>
      <c r="AH174" s="63"/>
      <c r="AI174" s="42"/>
      <c r="AJ174" s="42"/>
    </row>
    <row r="175" spans="1:44" ht="15" customHeight="1" x14ac:dyDescent="0.25">
      <c r="AG175" s="24"/>
      <c r="AH175" s="63"/>
      <c r="AI175" s="42"/>
      <c r="AJ175" s="42"/>
    </row>
    <row r="176" spans="1:44" ht="15" customHeight="1" x14ac:dyDescent="0.25">
      <c r="AG176" s="24"/>
      <c r="AH176" s="63"/>
      <c r="AI176" s="42"/>
      <c r="AJ176" s="42"/>
    </row>
    <row r="177" spans="2:43" ht="15" customHeight="1" x14ac:dyDescent="0.25">
      <c r="AG177" s="24"/>
      <c r="AH177" s="63"/>
      <c r="AI177" s="42"/>
      <c r="AJ177" s="42"/>
    </row>
    <row r="178" spans="2:43" ht="15" customHeight="1" x14ac:dyDescent="0.25">
      <c r="AG178" s="24"/>
      <c r="AH178" s="63"/>
      <c r="AI178" s="42"/>
      <c r="AJ178" s="42"/>
    </row>
    <row r="179" spans="2:43" ht="15" customHeight="1" x14ac:dyDescent="0.25">
      <c r="AG179" s="24"/>
      <c r="AH179" s="63"/>
      <c r="AI179" s="42"/>
      <c r="AJ179" s="42"/>
    </row>
    <row r="188" spans="2:43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2:43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2:43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2:43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2:43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52</v>
      </c>
      <c r="F1" s="234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4"/>
      <c r="AB1" s="234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235" t="s">
        <v>193</v>
      </c>
      <c r="C2" s="66"/>
      <c r="D2" s="236"/>
      <c r="E2" s="13" t="s">
        <v>12</v>
      </c>
      <c r="F2" s="14"/>
      <c r="G2" s="14"/>
      <c r="H2" s="14"/>
      <c r="I2" s="20"/>
      <c r="J2" s="15"/>
      <c r="K2" s="229"/>
      <c r="L2" s="22" t="s">
        <v>194</v>
      </c>
      <c r="M2" s="14"/>
      <c r="N2" s="14"/>
      <c r="O2" s="21"/>
      <c r="P2" s="19"/>
      <c r="Q2" s="22" t="s">
        <v>195</v>
      </c>
      <c r="R2" s="14"/>
      <c r="S2" s="14"/>
      <c r="T2" s="14"/>
      <c r="U2" s="20"/>
      <c r="V2" s="21"/>
      <c r="W2" s="19"/>
      <c r="X2" s="237" t="s">
        <v>196</v>
      </c>
      <c r="Y2" s="238"/>
      <c r="Z2" s="239"/>
      <c r="AA2" s="13" t="s">
        <v>12</v>
      </c>
      <c r="AB2" s="14"/>
      <c r="AC2" s="14"/>
      <c r="AD2" s="14"/>
      <c r="AE2" s="20"/>
      <c r="AF2" s="15"/>
      <c r="AG2" s="229"/>
      <c r="AH2" s="22" t="s">
        <v>197</v>
      </c>
      <c r="AI2" s="14"/>
      <c r="AJ2" s="14"/>
      <c r="AK2" s="21"/>
      <c r="AL2" s="19"/>
      <c r="AM2" s="22" t="s">
        <v>195</v>
      </c>
      <c r="AN2" s="14"/>
      <c r="AO2" s="14"/>
      <c r="AP2" s="14"/>
      <c r="AQ2" s="20"/>
      <c r="AR2" s="21"/>
      <c r="AS2" s="24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40"/>
      <c r="L3" s="18" t="s">
        <v>5</v>
      </c>
      <c r="M3" s="18" t="s">
        <v>6</v>
      </c>
      <c r="N3" s="18" t="s">
        <v>83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40"/>
      <c r="AH3" s="18" t="s">
        <v>5</v>
      </c>
      <c r="AI3" s="18" t="s">
        <v>6</v>
      </c>
      <c r="AJ3" s="18" t="s">
        <v>83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4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0"/>
      <c r="D4" s="26"/>
      <c r="E4" s="25"/>
      <c r="F4" s="25"/>
      <c r="G4" s="25"/>
      <c r="H4" s="27"/>
      <c r="I4" s="25"/>
      <c r="J4" s="32"/>
      <c r="K4" s="29"/>
      <c r="L4" s="89"/>
      <c r="M4" s="18"/>
      <c r="N4" s="18"/>
      <c r="O4" s="18"/>
      <c r="P4" s="24"/>
      <c r="Q4" s="25"/>
      <c r="R4" s="25"/>
      <c r="S4" s="27"/>
      <c r="T4" s="25"/>
      <c r="U4" s="25"/>
      <c r="V4" s="241"/>
      <c r="W4" s="29"/>
      <c r="X4" s="25">
        <v>1985</v>
      </c>
      <c r="Y4" s="25" t="s">
        <v>203</v>
      </c>
      <c r="Z4" s="2" t="s">
        <v>204</v>
      </c>
      <c r="AA4" s="25">
        <v>1</v>
      </c>
      <c r="AB4" s="25">
        <v>0</v>
      </c>
      <c r="AC4" s="25">
        <v>1</v>
      </c>
      <c r="AD4" s="25">
        <v>1</v>
      </c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42"/>
      <c r="AS4" s="20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3" t="s">
        <v>198</v>
      </c>
      <c r="C5" s="77"/>
      <c r="D5" s="76"/>
      <c r="E5" s="75">
        <f>SUM(E4:E4)</f>
        <v>0</v>
      </c>
      <c r="F5" s="75">
        <f>SUM(F4:F4)</f>
        <v>0</v>
      </c>
      <c r="G5" s="75">
        <f>SUM(G4:G4)</f>
        <v>0</v>
      </c>
      <c r="H5" s="75">
        <f>SUM(H4:H4)</f>
        <v>0</v>
      </c>
      <c r="I5" s="75">
        <f>SUM(I4:I4)</f>
        <v>0</v>
      </c>
      <c r="J5" s="243">
        <v>0</v>
      </c>
      <c r="K5" s="229">
        <f>SUM(K4:K4)</f>
        <v>0</v>
      </c>
      <c r="L5" s="22"/>
      <c r="M5" s="20"/>
      <c r="N5" s="212"/>
      <c r="O5" s="213"/>
      <c r="P5" s="24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40">
        <v>0</v>
      </c>
      <c r="W5" s="229">
        <f>SUM(W4:W4)</f>
        <v>0</v>
      </c>
      <c r="X5" s="16" t="s">
        <v>198</v>
      </c>
      <c r="Y5" s="17"/>
      <c r="Z5" s="15"/>
      <c r="AA5" s="75">
        <f>SUM(AA4:AA4)</f>
        <v>1</v>
      </c>
      <c r="AB5" s="75">
        <f>SUM(AB4:AB4)</f>
        <v>0</v>
      </c>
      <c r="AC5" s="75">
        <f>SUM(AC4:AC4)</f>
        <v>1</v>
      </c>
      <c r="AD5" s="75">
        <f>SUM(AD4:AD4)</f>
        <v>1</v>
      </c>
      <c r="AE5" s="75">
        <f>SUM(AE4:AE4)</f>
        <v>0</v>
      </c>
      <c r="AF5" s="243">
        <v>0</v>
      </c>
      <c r="AG5" s="229">
        <f>SUM(AG4:AG4)</f>
        <v>0</v>
      </c>
      <c r="AH5" s="22"/>
      <c r="AI5" s="20"/>
      <c r="AJ5" s="212"/>
      <c r="AK5" s="213"/>
      <c r="AL5" s="24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243">
        <v>0</v>
      </c>
      <c r="AS5" s="240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9"/>
      <c r="L6" s="24"/>
      <c r="M6" s="24"/>
      <c r="N6" s="24"/>
      <c r="O6" s="24"/>
      <c r="P6" s="42"/>
      <c r="Q6" s="42"/>
      <c r="R6" s="45"/>
      <c r="S6" s="42"/>
      <c r="T6" s="42"/>
      <c r="U6" s="24"/>
      <c r="V6" s="24"/>
      <c r="W6" s="29"/>
      <c r="X6" s="42"/>
      <c r="Y6" s="42"/>
      <c r="Z6" s="42"/>
      <c r="AA6" s="42"/>
      <c r="AB6" s="42"/>
      <c r="AC6" s="42"/>
      <c r="AD6" s="42"/>
      <c r="AE6" s="42"/>
      <c r="AF6" s="43"/>
      <c r="AG6" s="29"/>
      <c r="AH6" s="24"/>
      <c r="AI6" s="24"/>
      <c r="AJ6" s="24"/>
      <c r="AK6" s="24"/>
      <c r="AL6" s="42"/>
      <c r="AM6" s="42"/>
      <c r="AN6" s="45"/>
      <c r="AO6" s="42"/>
      <c r="AP6" s="42"/>
      <c r="AQ6" s="24"/>
      <c r="AR6" s="24"/>
      <c r="AS6" s="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4" t="s">
        <v>199</v>
      </c>
      <c r="C7" s="245"/>
      <c r="D7" s="24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200</v>
      </c>
      <c r="O7" s="18" t="s">
        <v>201</v>
      </c>
      <c r="Q7" s="45"/>
      <c r="R7" s="45" t="s">
        <v>49</v>
      </c>
      <c r="S7" s="45"/>
      <c r="T7" s="93" t="s">
        <v>50</v>
      </c>
      <c r="U7" s="24"/>
      <c r="V7" s="29"/>
      <c r="W7" s="29"/>
      <c r="X7" s="247"/>
      <c r="Y7" s="247"/>
      <c r="Z7" s="247"/>
      <c r="AA7" s="247"/>
      <c r="AB7" s="247"/>
      <c r="AC7" s="45"/>
      <c r="AD7" s="45"/>
      <c r="AE7" s="45"/>
      <c r="AF7" s="42"/>
      <c r="AG7" s="42"/>
      <c r="AH7" s="42"/>
      <c r="AI7" s="42"/>
      <c r="AJ7" s="42"/>
      <c r="AK7" s="42"/>
      <c r="AM7" s="29"/>
      <c r="AN7" s="247"/>
      <c r="AO7" s="247"/>
      <c r="AP7" s="247"/>
      <c r="AQ7" s="247"/>
      <c r="AR7" s="247"/>
      <c r="AS7" s="24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202</v>
      </c>
      <c r="C8" s="12"/>
      <c r="D8" s="50"/>
      <c r="E8" s="248">
        <v>232</v>
      </c>
      <c r="F8" s="248">
        <v>4</v>
      </c>
      <c r="G8" s="248">
        <v>127</v>
      </c>
      <c r="H8" s="248">
        <v>249</v>
      </c>
      <c r="I8" s="248">
        <v>1120</v>
      </c>
      <c r="J8" s="249">
        <v>0.60599999999999998</v>
      </c>
      <c r="K8" s="42">
        <f>PRODUCT(I8/J8)</f>
        <v>1848.1848184818482</v>
      </c>
      <c r="L8" s="250">
        <f>PRODUCT((F8+G8)/E8)</f>
        <v>0.56465517241379315</v>
      </c>
      <c r="M8" s="250">
        <f>PRODUCT(H8/E8)</f>
        <v>1.0732758620689655</v>
      </c>
      <c r="N8" s="250">
        <f>PRODUCT((F8+G8+H8)/E8)</f>
        <v>1.6379310344827587</v>
      </c>
      <c r="O8" s="250">
        <v>4.96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1" t="s">
        <v>193</v>
      </c>
      <c r="C9" s="252"/>
      <c r="D9" s="253"/>
      <c r="E9" s="248">
        <f>PRODUCT(E5+Q5)</f>
        <v>0</v>
      </c>
      <c r="F9" s="248">
        <f>PRODUCT(F5+R5)</f>
        <v>0</v>
      </c>
      <c r="G9" s="248">
        <f>PRODUCT(G5+S5)</f>
        <v>0</v>
      </c>
      <c r="H9" s="248">
        <f>PRODUCT(H5+T5)</f>
        <v>0</v>
      </c>
      <c r="I9" s="248">
        <f>PRODUCT(I5+U5)</f>
        <v>0</v>
      </c>
      <c r="J9" s="249">
        <v>0</v>
      </c>
      <c r="K9" s="42">
        <f>PRODUCT(K5+W5)</f>
        <v>0</v>
      </c>
      <c r="L9" s="250">
        <v>0</v>
      </c>
      <c r="M9" s="250">
        <v>0</v>
      </c>
      <c r="N9" s="250">
        <v>0</v>
      </c>
      <c r="O9" s="250">
        <v>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4" t="s">
        <v>196</v>
      </c>
      <c r="C10" s="255"/>
      <c r="D10" s="256"/>
      <c r="E10" s="248">
        <f>PRODUCT(AA5+AM5)</f>
        <v>1</v>
      </c>
      <c r="F10" s="248">
        <f>PRODUCT(AB5+AN5)</f>
        <v>0</v>
      </c>
      <c r="G10" s="248">
        <f>PRODUCT(AC5+AO5)</f>
        <v>1</v>
      </c>
      <c r="H10" s="248">
        <f>PRODUCT(AD5+AP5)</f>
        <v>1</v>
      </c>
      <c r="I10" s="248">
        <f>PRODUCT(AE5+AQ5)</f>
        <v>0</v>
      </c>
      <c r="J10" s="249">
        <v>0</v>
      </c>
      <c r="K10" s="24">
        <f>PRODUCT(AG5+AS5)</f>
        <v>0</v>
      </c>
      <c r="L10" s="250">
        <f>PRODUCT((F10+G10)/E10)</f>
        <v>1</v>
      </c>
      <c r="M10" s="250">
        <f>PRODUCT(H10/E10)</f>
        <v>1</v>
      </c>
      <c r="N10" s="250">
        <f>PRODUCT((F10+G10+H10)/E10)</f>
        <v>2</v>
      </c>
      <c r="O10" s="250">
        <f>PRODUCT(I10/E10)</f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24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7" t="s">
        <v>198</v>
      </c>
      <c r="C11" s="95"/>
      <c r="D11" s="258"/>
      <c r="E11" s="248">
        <f>SUM(E8:E10)</f>
        <v>233</v>
      </c>
      <c r="F11" s="248">
        <f t="shared" ref="F11:I11" si="0">SUM(F8:F10)</f>
        <v>4</v>
      </c>
      <c r="G11" s="248">
        <f t="shared" si="0"/>
        <v>128</v>
      </c>
      <c r="H11" s="248">
        <f t="shared" si="0"/>
        <v>250</v>
      </c>
      <c r="I11" s="248">
        <f t="shared" si="0"/>
        <v>1120</v>
      </c>
      <c r="J11" s="249">
        <v>0</v>
      </c>
      <c r="K11" s="42">
        <f>SUM(K8:K10)</f>
        <v>1848.1848184818482</v>
      </c>
      <c r="L11" s="250">
        <f>PRODUCT((F11+G11)/E11)</f>
        <v>0.5665236051502146</v>
      </c>
      <c r="M11" s="250">
        <f>PRODUCT(H11/E11)</f>
        <v>1.0729613733905579</v>
      </c>
      <c r="N11" s="250">
        <f>PRODUCT((F11+G11+H11)/E11)</f>
        <v>1.6394849785407726</v>
      </c>
      <c r="O11" s="250">
        <v>4.96</v>
      </c>
      <c r="Q11" s="24"/>
      <c r="R11" s="24"/>
      <c r="S11" s="2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4"/>
      <c r="F12" s="24"/>
      <c r="G12" s="24"/>
      <c r="H12" s="24"/>
      <c r="I12" s="24"/>
      <c r="J12" s="42"/>
      <c r="K12" s="42"/>
      <c r="L12" s="24"/>
      <c r="M12" s="24"/>
      <c r="N12" s="24"/>
      <c r="O12" s="24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4"/>
      <c r="R84" s="24"/>
      <c r="S84" s="24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24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4"/>
      <c r="AL176" s="24"/>
    </row>
    <row r="177" spans="12:38" x14ac:dyDescent="0.25">
      <c r="R177" s="29"/>
      <c r="S177" s="29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9"/>
      <c r="S178" s="29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9"/>
      <c r="S179" s="29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9"/>
      <c r="S180" s="29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5" customWidth="1"/>
    <col min="3" max="3" width="21.5703125" style="64" customWidth="1"/>
    <col min="4" max="4" width="10.5703125" style="97" customWidth="1"/>
    <col min="5" max="5" width="8" style="97" customWidth="1"/>
    <col min="6" max="6" width="0.7109375" style="29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228" customWidth="1"/>
    <col min="22" max="22" width="9" style="64" customWidth="1"/>
    <col min="23" max="23" width="23.85546875" style="97" customWidth="1"/>
    <col min="24" max="24" width="9.7109375" style="64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5" t="s">
        <v>119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216"/>
      <c r="R1" s="216"/>
      <c r="S1" s="216"/>
      <c r="T1" s="216"/>
      <c r="U1" s="21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10" t="s">
        <v>32</v>
      </c>
      <c r="C2" s="5" t="s">
        <v>52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67"/>
      <c r="R2" s="167"/>
      <c r="S2" s="167"/>
      <c r="T2" s="167"/>
      <c r="U2" s="167"/>
      <c r="V2" s="11"/>
      <c r="W2" s="70"/>
      <c r="X2" s="27"/>
      <c r="Y2" s="69"/>
      <c r="Z2" s="69"/>
      <c r="AA2" s="69"/>
      <c r="AB2" s="69"/>
      <c r="AC2" s="69"/>
      <c r="AD2" s="69"/>
    </row>
    <row r="3" spans="1:30" x14ac:dyDescent="0.25">
      <c r="A3" s="1"/>
      <c r="B3" s="72" t="s">
        <v>54</v>
      </c>
      <c r="C3" s="22" t="s">
        <v>55</v>
      </c>
      <c r="D3" s="73" t="s">
        <v>56</v>
      </c>
      <c r="E3" s="74" t="s">
        <v>1</v>
      </c>
      <c r="F3" s="24"/>
      <c r="G3" s="75" t="s">
        <v>57</v>
      </c>
      <c r="H3" s="76" t="s">
        <v>58</v>
      </c>
      <c r="I3" s="76" t="s">
        <v>29</v>
      </c>
      <c r="J3" s="17" t="s">
        <v>59</v>
      </c>
      <c r="K3" s="77" t="s">
        <v>60</v>
      </c>
      <c r="L3" s="77" t="s">
        <v>61</v>
      </c>
      <c r="M3" s="75" t="s">
        <v>62</v>
      </c>
      <c r="N3" s="75" t="s">
        <v>28</v>
      </c>
      <c r="O3" s="76" t="s">
        <v>63</v>
      </c>
      <c r="P3" s="75" t="s">
        <v>58</v>
      </c>
      <c r="Q3" s="217" t="s">
        <v>16</v>
      </c>
      <c r="R3" s="217">
        <v>1</v>
      </c>
      <c r="S3" s="217">
        <v>2</v>
      </c>
      <c r="T3" s="217">
        <v>3</v>
      </c>
      <c r="U3" s="217" t="s">
        <v>64</v>
      </c>
      <c r="V3" s="17" t="s">
        <v>21</v>
      </c>
      <c r="W3" s="16" t="s">
        <v>65</v>
      </c>
      <c r="X3" s="16" t="s">
        <v>66</v>
      </c>
      <c r="Y3" s="69"/>
      <c r="Z3" s="69"/>
      <c r="AA3" s="69"/>
      <c r="AB3" s="69"/>
      <c r="AC3" s="69"/>
      <c r="AD3" s="69"/>
    </row>
    <row r="4" spans="1:30" x14ac:dyDescent="0.25">
      <c r="A4" s="9"/>
      <c r="B4" s="78" t="s">
        <v>67</v>
      </c>
      <c r="C4" s="79" t="s">
        <v>68</v>
      </c>
      <c r="D4" s="80" t="s">
        <v>69</v>
      </c>
      <c r="E4" s="81" t="s">
        <v>34</v>
      </c>
      <c r="F4" s="24"/>
      <c r="G4" s="82"/>
      <c r="H4" s="82">
        <v>1</v>
      </c>
      <c r="I4" s="84"/>
      <c r="J4" s="83"/>
      <c r="K4" s="83" t="s">
        <v>70</v>
      </c>
      <c r="L4" s="83"/>
      <c r="M4" s="82">
        <v>1</v>
      </c>
      <c r="N4" s="82"/>
      <c r="O4" s="82"/>
      <c r="P4" s="82"/>
      <c r="Q4" s="218" t="s">
        <v>157</v>
      </c>
      <c r="R4" s="218" t="s">
        <v>155</v>
      </c>
      <c r="S4" s="219"/>
      <c r="T4" s="219" t="s">
        <v>158</v>
      </c>
      <c r="U4" s="219" t="s">
        <v>155</v>
      </c>
      <c r="V4" s="85">
        <v>0.5</v>
      </c>
      <c r="W4" s="79" t="s">
        <v>71</v>
      </c>
      <c r="X4" s="144">
        <v>13103</v>
      </c>
      <c r="Y4" s="69"/>
      <c r="Z4" s="69"/>
      <c r="AA4" s="69"/>
      <c r="AB4" s="69"/>
      <c r="AC4" s="69"/>
      <c r="AD4" s="69"/>
    </row>
    <row r="5" spans="1:30" x14ac:dyDescent="0.25">
      <c r="A5" s="9"/>
      <c r="B5" s="78" t="s">
        <v>72</v>
      </c>
      <c r="C5" s="79" t="s">
        <v>73</v>
      </c>
      <c r="D5" s="80" t="s">
        <v>69</v>
      </c>
      <c r="E5" s="81" t="s">
        <v>34</v>
      </c>
      <c r="F5" s="24"/>
      <c r="G5" s="82"/>
      <c r="H5" s="82"/>
      <c r="I5" s="84">
        <v>1</v>
      </c>
      <c r="J5" s="83"/>
      <c r="K5" s="83" t="s">
        <v>70</v>
      </c>
      <c r="L5" s="83"/>
      <c r="M5" s="82">
        <v>1</v>
      </c>
      <c r="N5" s="82"/>
      <c r="O5" s="82"/>
      <c r="P5" s="82"/>
      <c r="Q5" s="218" t="s">
        <v>143</v>
      </c>
      <c r="R5" s="218"/>
      <c r="S5" s="219"/>
      <c r="T5" s="219"/>
      <c r="U5" s="219"/>
      <c r="V5" s="85" t="s">
        <v>51</v>
      </c>
      <c r="W5" s="79" t="s">
        <v>71</v>
      </c>
      <c r="X5" s="144">
        <v>5011</v>
      </c>
      <c r="Y5" s="69"/>
      <c r="Z5" s="69"/>
      <c r="AA5" s="69"/>
      <c r="AB5" s="69"/>
      <c r="AC5" s="69"/>
      <c r="AD5" s="69"/>
    </row>
    <row r="6" spans="1:30" x14ac:dyDescent="0.25">
      <c r="A6" s="9"/>
      <c r="B6" s="78" t="s">
        <v>74</v>
      </c>
      <c r="C6" s="79" t="s">
        <v>120</v>
      </c>
      <c r="D6" s="80" t="s">
        <v>69</v>
      </c>
      <c r="E6" s="81" t="s">
        <v>34</v>
      </c>
      <c r="F6" s="24"/>
      <c r="G6" s="82">
        <v>1</v>
      </c>
      <c r="H6" s="82"/>
      <c r="I6" s="84"/>
      <c r="J6" s="83" t="s">
        <v>75</v>
      </c>
      <c r="K6" s="83">
        <v>4</v>
      </c>
      <c r="L6" s="83"/>
      <c r="M6" s="82">
        <v>1</v>
      </c>
      <c r="N6" s="82"/>
      <c r="O6" s="82"/>
      <c r="P6" s="82">
        <v>4</v>
      </c>
      <c r="Q6" s="218" t="s">
        <v>159</v>
      </c>
      <c r="R6" s="218" t="s">
        <v>160</v>
      </c>
      <c r="S6" s="219"/>
      <c r="T6" s="219" t="s">
        <v>160</v>
      </c>
      <c r="U6" s="219"/>
      <c r="V6" s="85">
        <v>0.66700000000000004</v>
      </c>
      <c r="W6" s="79" t="s">
        <v>76</v>
      </c>
      <c r="X6" s="144">
        <v>13500</v>
      </c>
      <c r="Y6" s="69"/>
      <c r="Z6" s="69"/>
      <c r="AA6" s="69"/>
      <c r="AB6" s="69"/>
      <c r="AC6" s="69"/>
      <c r="AD6" s="69"/>
    </row>
    <row r="7" spans="1:30" x14ac:dyDescent="0.25">
      <c r="A7" s="9"/>
      <c r="B7" s="78" t="s">
        <v>77</v>
      </c>
      <c r="C7" s="79" t="s">
        <v>78</v>
      </c>
      <c r="D7" s="80" t="s">
        <v>69</v>
      </c>
      <c r="E7" s="81" t="s">
        <v>34</v>
      </c>
      <c r="F7" s="24"/>
      <c r="G7" s="82">
        <v>1</v>
      </c>
      <c r="H7" s="84"/>
      <c r="I7" s="84"/>
      <c r="J7" s="83" t="s">
        <v>75</v>
      </c>
      <c r="K7" s="83">
        <v>3</v>
      </c>
      <c r="L7" s="83"/>
      <c r="M7" s="82">
        <v>1</v>
      </c>
      <c r="N7" s="82"/>
      <c r="O7" s="82"/>
      <c r="P7" s="82"/>
      <c r="Q7" s="218" t="s">
        <v>161</v>
      </c>
      <c r="R7" s="218"/>
      <c r="S7" s="219" t="s">
        <v>154</v>
      </c>
      <c r="T7" s="219" t="s">
        <v>162</v>
      </c>
      <c r="U7" s="219" t="s">
        <v>163</v>
      </c>
      <c r="V7" s="85">
        <v>0.5</v>
      </c>
      <c r="W7" s="79" t="s">
        <v>116</v>
      </c>
      <c r="X7" s="144">
        <v>8287</v>
      </c>
      <c r="Y7" s="69"/>
      <c r="Z7" s="69"/>
      <c r="AA7" s="69"/>
      <c r="AB7" s="69"/>
      <c r="AC7" s="69"/>
      <c r="AD7" s="69"/>
    </row>
    <row r="8" spans="1:30" x14ac:dyDescent="0.25">
      <c r="A8" s="9"/>
      <c r="B8" s="78" t="s">
        <v>79</v>
      </c>
      <c r="C8" s="79" t="s">
        <v>80</v>
      </c>
      <c r="D8" s="80" t="s">
        <v>69</v>
      </c>
      <c r="E8" s="81" t="s">
        <v>34</v>
      </c>
      <c r="F8" s="24"/>
      <c r="G8" s="82">
        <v>1</v>
      </c>
      <c r="H8" s="82"/>
      <c r="I8" s="84"/>
      <c r="J8" s="83" t="s">
        <v>75</v>
      </c>
      <c r="K8" s="83">
        <v>7</v>
      </c>
      <c r="L8" s="83"/>
      <c r="M8" s="82">
        <v>1</v>
      </c>
      <c r="N8" s="82"/>
      <c r="O8" s="82"/>
      <c r="P8" s="82"/>
      <c r="Q8" s="218" t="s">
        <v>164</v>
      </c>
      <c r="R8" s="218" t="s">
        <v>158</v>
      </c>
      <c r="S8" s="219" t="s">
        <v>165</v>
      </c>
      <c r="T8" s="219" t="s">
        <v>166</v>
      </c>
      <c r="U8" s="219" t="s">
        <v>167</v>
      </c>
      <c r="V8" s="85">
        <v>0.4</v>
      </c>
      <c r="W8" s="79" t="s">
        <v>116</v>
      </c>
      <c r="X8" s="144">
        <v>7029</v>
      </c>
      <c r="Y8" s="69"/>
      <c r="Z8" s="69"/>
      <c r="AA8" s="69"/>
      <c r="AB8" s="69"/>
      <c r="AC8" s="69"/>
      <c r="AD8" s="69"/>
    </row>
    <row r="9" spans="1:30" x14ac:dyDescent="0.25">
      <c r="A9" s="9"/>
      <c r="B9" s="22" t="s">
        <v>7</v>
      </c>
      <c r="C9" s="17"/>
      <c r="D9" s="16"/>
      <c r="E9" s="86"/>
      <c r="F9" s="87"/>
      <c r="G9" s="18">
        <f>SUM(G4:G8)</f>
        <v>3</v>
      </c>
      <c r="H9" s="18">
        <f>SUM(H4:H8)</f>
        <v>1</v>
      </c>
      <c r="I9" s="18">
        <f>SUM(I4:I8)</f>
        <v>1</v>
      </c>
      <c r="J9" s="17"/>
      <c r="K9" s="17"/>
      <c r="L9" s="17"/>
      <c r="M9" s="18">
        <f t="shared" ref="M9:P9" si="0">SUM(M4:M8)</f>
        <v>5</v>
      </c>
      <c r="N9" s="18"/>
      <c r="O9" s="18"/>
      <c r="P9" s="18">
        <f t="shared" si="0"/>
        <v>4</v>
      </c>
      <c r="Q9" s="89" t="s">
        <v>170</v>
      </c>
      <c r="R9" s="89" t="s">
        <v>159</v>
      </c>
      <c r="S9" s="89" t="s">
        <v>157</v>
      </c>
      <c r="T9" s="89" t="s">
        <v>168</v>
      </c>
      <c r="U9" s="89" t="s">
        <v>169</v>
      </c>
      <c r="V9" s="40">
        <v>0.5</v>
      </c>
      <c r="W9" s="88"/>
      <c r="X9" s="89"/>
      <c r="Y9" s="69"/>
      <c r="Z9" s="69"/>
      <c r="AA9" s="69"/>
      <c r="AB9" s="69"/>
      <c r="AC9" s="69"/>
      <c r="AD9" s="69"/>
    </row>
    <row r="10" spans="1:30" x14ac:dyDescent="0.25">
      <c r="A10" s="9"/>
      <c r="B10" s="116" t="s">
        <v>81</v>
      </c>
      <c r="C10" s="117" t="s">
        <v>82</v>
      </c>
      <c r="D10" s="118"/>
      <c r="E10" s="119"/>
      <c r="F10" s="120"/>
      <c r="G10" s="117"/>
      <c r="H10" s="119"/>
      <c r="I10" s="90"/>
      <c r="J10" s="119"/>
      <c r="K10" s="119"/>
      <c r="L10" s="119"/>
      <c r="M10" s="119"/>
      <c r="N10" s="119"/>
      <c r="O10" s="119"/>
      <c r="P10" s="119"/>
      <c r="Q10" s="220"/>
      <c r="R10" s="221"/>
      <c r="S10" s="220"/>
      <c r="T10" s="220"/>
      <c r="U10" s="220"/>
      <c r="V10" s="119"/>
      <c r="W10" s="91"/>
      <c r="X10" s="92"/>
      <c r="Y10" s="69"/>
      <c r="Z10" s="69"/>
      <c r="AA10" s="69"/>
      <c r="AB10" s="69"/>
      <c r="AC10" s="69"/>
      <c r="AD10" s="69"/>
    </row>
    <row r="11" spans="1:30" x14ac:dyDescent="0.25">
      <c r="A11" s="9"/>
      <c r="B11" s="121"/>
      <c r="C11" s="122"/>
      <c r="D11" s="122"/>
      <c r="E11" s="95"/>
      <c r="F11" s="95"/>
      <c r="G11" s="123"/>
      <c r="H11" s="124"/>
      <c r="I11" s="94"/>
      <c r="J11" s="124"/>
      <c r="K11" s="94"/>
      <c r="L11" s="124"/>
      <c r="M11" s="94"/>
      <c r="N11" s="94"/>
      <c r="O11" s="94"/>
      <c r="P11" s="94"/>
      <c r="Q11" s="222"/>
      <c r="R11" s="222"/>
      <c r="S11" s="222"/>
      <c r="T11" s="222"/>
      <c r="U11" s="222"/>
      <c r="V11" s="94"/>
      <c r="W11" s="94"/>
      <c r="X11" s="125"/>
      <c r="Y11" s="69"/>
      <c r="Z11" s="69"/>
      <c r="AA11" s="69"/>
      <c r="AB11" s="69"/>
      <c r="AC11" s="69"/>
      <c r="AD11" s="69"/>
    </row>
    <row r="12" spans="1:30" x14ac:dyDescent="0.25">
      <c r="A12" s="1"/>
      <c r="B12" s="72" t="s">
        <v>121</v>
      </c>
      <c r="C12" s="22" t="s">
        <v>55</v>
      </c>
      <c r="D12" s="73" t="s">
        <v>56</v>
      </c>
      <c r="E12" s="74" t="s">
        <v>1</v>
      </c>
      <c r="F12" s="24"/>
      <c r="G12" s="75" t="s">
        <v>57</v>
      </c>
      <c r="H12" s="76" t="s">
        <v>58</v>
      </c>
      <c r="I12" s="76" t="s">
        <v>29</v>
      </c>
      <c r="J12" s="17" t="s">
        <v>59</v>
      </c>
      <c r="K12" s="77" t="s">
        <v>60</v>
      </c>
      <c r="L12" s="77" t="s">
        <v>61</v>
      </c>
      <c r="M12" s="75" t="s">
        <v>62</v>
      </c>
      <c r="N12" s="75" t="s">
        <v>28</v>
      </c>
      <c r="O12" s="76" t="s">
        <v>63</v>
      </c>
      <c r="P12" s="75" t="s">
        <v>58</v>
      </c>
      <c r="Q12" s="217" t="s">
        <v>16</v>
      </c>
      <c r="R12" s="217">
        <v>1</v>
      </c>
      <c r="S12" s="217">
        <v>2</v>
      </c>
      <c r="T12" s="217">
        <v>3</v>
      </c>
      <c r="U12" s="217" t="s">
        <v>64</v>
      </c>
      <c r="V12" s="17" t="s">
        <v>21</v>
      </c>
      <c r="W12" s="16" t="s">
        <v>65</v>
      </c>
      <c r="X12" s="16" t="s">
        <v>66</v>
      </c>
      <c r="Y12" s="69"/>
      <c r="Z12" s="69"/>
      <c r="AA12" s="69"/>
      <c r="AB12" s="69"/>
      <c r="AC12" s="69"/>
      <c r="AD12" s="69"/>
    </row>
    <row r="13" spans="1:30" x14ac:dyDescent="0.25">
      <c r="A13" s="1"/>
      <c r="B13" s="148" t="s">
        <v>122</v>
      </c>
      <c r="C13" s="149" t="s">
        <v>123</v>
      </c>
      <c r="D13" s="150" t="s">
        <v>69</v>
      </c>
      <c r="E13" s="151" t="s">
        <v>34</v>
      </c>
      <c r="F13" s="152"/>
      <c r="G13" s="82">
        <v>1</v>
      </c>
      <c r="H13" s="153"/>
      <c r="I13" s="153"/>
      <c r="J13" s="154"/>
      <c r="K13" s="154" t="s">
        <v>70</v>
      </c>
      <c r="L13" s="83"/>
      <c r="M13" s="154">
        <v>1</v>
      </c>
      <c r="N13" s="155"/>
      <c r="O13" s="153"/>
      <c r="P13" s="153"/>
      <c r="Q13" s="223"/>
      <c r="R13" s="223"/>
      <c r="S13" s="223"/>
      <c r="T13" s="223"/>
      <c r="U13" s="223"/>
      <c r="V13" s="156"/>
      <c r="W13" s="149" t="s">
        <v>124</v>
      </c>
      <c r="X13" s="157">
        <v>390</v>
      </c>
      <c r="Y13" s="69"/>
      <c r="Z13" s="69"/>
      <c r="AA13" s="69"/>
      <c r="AB13" s="69"/>
      <c r="AC13" s="69"/>
      <c r="AD13" s="69"/>
    </row>
    <row r="14" spans="1:30" x14ac:dyDescent="0.25">
      <c r="A14" s="9"/>
      <c r="B14" s="78" t="s">
        <v>125</v>
      </c>
      <c r="C14" s="79" t="s">
        <v>126</v>
      </c>
      <c r="D14" s="80" t="s">
        <v>69</v>
      </c>
      <c r="E14" s="81" t="s">
        <v>34</v>
      </c>
      <c r="F14" s="229"/>
      <c r="G14" s="82">
        <v>1</v>
      </c>
      <c r="H14" s="84"/>
      <c r="I14" s="82"/>
      <c r="J14" s="83" t="s">
        <v>75</v>
      </c>
      <c r="K14" s="83">
        <v>3</v>
      </c>
      <c r="L14" s="83"/>
      <c r="M14" s="83">
        <v>1</v>
      </c>
      <c r="N14" s="82"/>
      <c r="O14" s="84"/>
      <c r="P14" s="82"/>
      <c r="Q14" s="219"/>
      <c r="R14" s="219"/>
      <c r="S14" s="219"/>
      <c r="T14" s="219"/>
      <c r="U14" s="219"/>
      <c r="V14" s="85"/>
      <c r="W14" s="78" t="s">
        <v>127</v>
      </c>
      <c r="X14" s="82"/>
      <c r="Y14" s="69"/>
      <c r="Z14" s="69"/>
      <c r="AA14" s="69"/>
      <c r="AB14" s="69"/>
      <c r="AC14" s="69"/>
      <c r="AD14" s="69"/>
    </row>
    <row r="15" spans="1:30" x14ac:dyDescent="0.25">
      <c r="A15" s="9"/>
      <c r="B15" s="22" t="s">
        <v>7</v>
      </c>
      <c r="C15" s="17"/>
      <c r="D15" s="16"/>
      <c r="E15" s="86"/>
      <c r="F15" s="87"/>
      <c r="G15" s="18">
        <f>SUM(G10:G14)</f>
        <v>2</v>
      </c>
      <c r="H15" s="18">
        <f>SUM(H10:H14)</f>
        <v>0</v>
      </c>
      <c r="I15" s="18">
        <f>SUM(I10:I14)</f>
        <v>0</v>
      </c>
      <c r="J15" s="17"/>
      <c r="K15" s="17"/>
      <c r="L15" s="17"/>
      <c r="M15" s="18">
        <f t="shared" ref="M15" si="1">SUM(M10:M14)</f>
        <v>2</v>
      </c>
      <c r="N15" s="18"/>
      <c r="O15" s="18"/>
      <c r="P15" s="18"/>
      <c r="Q15" s="89"/>
      <c r="R15" s="89"/>
      <c r="S15" s="89"/>
      <c r="T15" s="89"/>
      <c r="U15" s="89"/>
      <c r="V15" s="40"/>
      <c r="W15" s="88"/>
      <c r="X15" s="89"/>
      <c r="Y15" s="69"/>
      <c r="Z15" s="69"/>
      <c r="AA15" s="69"/>
      <c r="AB15" s="69"/>
      <c r="AC15" s="69"/>
      <c r="AD15" s="69"/>
    </row>
    <row r="16" spans="1:30" x14ac:dyDescent="0.25">
      <c r="A16" s="9"/>
      <c r="B16" s="121"/>
      <c r="C16" s="122"/>
      <c r="D16" s="122"/>
      <c r="E16" s="95"/>
      <c r="F16" s="95"/>
      <c r="G16" s="123"/>
      <c r="H16" s="124"/>
      <c r="I16" s="94"/>
      <c r="J16" s="124"/>
      <c r="K16" s="94"/>
      <c r="L16" s="124"/>
      <c r="M16" s="94"/>
      <c r="N16" s="94"/>
      <c r="O16" s="94"/>
      <c r="P16" s="94"/>
      <c r="Q16" s="222"/>
      <c r="R16" s="222"/>
      <c r="S16" s="222"/>
      <c r="T16" s="222"/>
      <c r="U16" s="222"/>
      <c r="V16" s="94"/>
      <c r="W16" s="94"/>
      <c r="X16" s="125"/>
      <c r="Y16" s="69"/>
      <c r="Z16" s="69"/>
      <c r="AA16" s="69"/>
      <c r="AB16" s="69"/>
      <c r="AC16" s="69"/>
      <c r="AD16" s="69"/>
    </row>
    <row r="17" spans="1:32" s="8" customFormat="1" ht="18.75" customHeight="1" x14ac:dyDescent="0.2">
      <c r="A17" s="1"/>
      <c r="B17" s="146" t="s">
        <v>101</v>
      </c>
      <c r="C17" s="66"/>
      <c r="D17" s="67"/>
      <c r="E17" s="67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216"/>
      <c r="R17" s="216"/>
      <c r="S17" s="216"/>
      <c r="T17" s="216"/>
      <c r="U17" s="216"/>
      <c r="V17" s="66"/>
      <c r="W17" s="67"/>
      <c r="X17" s="68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72" t="s">
        <v>54</v>
      </c>
      <c r="C18" s="22" t="s">
        <v>102</v>
      </c>
      <c r="D18" s="73" t="s">
        <v>56</v>
      </c>
      <c r="E18" s="74" t="s">
        <v>1</v>
      </c>
      <c r="F18" s="45"/>
      <c r="G18" s="75" t="s">
        <v>57</v>
      </c>
      <c r="H18" s="76" t="s">
        <v>58</v>
      </c>
      <c r="I18" s="76" t="s">
        <v>29</v>
      </c>
      <c r="J18" s="17" t="s">
        <v>59</v>
      </c>
      <c r="K18" s="77" t="s">
        <v>60</v>
      </c>
      <c r="L18" s="77" t="s">
        <v>61</v>
      </c>
      <c r="M18" s="75" t="s">
        <v>62</v>
      </c>
      <c r="N18" s="75" t="s">
        <v>28</v>
      </c>
      <c r="O18" s="76" t="s">
        <v>63</v>
      </c>
      <c r="P18" s="75" t="s">
        <v>58</v>
      </c>
      <c r="Q18" s="217" t="s">
        <v>16</v>
      </c>
      <c r="R18" s="217">
        <v>1</v>
      </c>
      <c r="S18" s="217">
        <v>2</v>
      </c>
      <c r="T18" s="217">
        <v>3</v>
      </c>
      <c r="U18" s="217" t="s">
        <v>64</v>
      </c>
      <c r="V18" s="17" t="s">
        <v>103</v>
      </c>
      <c r="W18" s="16" t="s">
        <v>65</v>
      </c>
      <c r="X18" s="16" t="s">
        <v>66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126" t="s">
        <v>106</v>
      </c>
      <c r="C19" s="127" t="s">
        <v>107</v>
      </c>
      <c r="D19" s="126" t="s">
        <v>104</v>
      </c>
      <c r="E19" s="128" t="s">
        <v>34</v>
      </c>
      <c r="F19" s="45"/>
      <c r="G19" s="129"/>
      <c r="H19" s="130"/>
      <c r="I19" s="129">
        <v>1</v>
      </c>
      <c r="J19" s="131" t="s">
        <v>108</v>
      </c>
      <c r="K19" s="131">
        <v>2</v>
      </c>
      <c r="L19" s="130"/>
      <c r="M19" s="132">
        <v>1</v>
      </c>
      <c r="N19" s="133"/>
      <c r="O19" s="133"/>
      <c r="P19" s="133">
        <v>2</v>
      </c>
      <c r="Q19" s="224" t="s">
        <v>171</v>
      </c>
      <c r="R19" s="224" t="s">
        <v>154</v>
      </c>
      <c r="S19" s="224" t="s">
        <v>160</v>
      </c>
      <c r="T19" s="224" t="s">
        <v>158</v>
      </c>
      <c r="U19" s="224" t="s">
        <v>155</v>
      </c>
      <c r="V19" s="134">
        <v>0.7142857142857143</v>
      </c>
      <c r="W19" s="128" t="s">
        <v>71</v>
      </c>
      <c r="X19" s="135">
        <v>1556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36" t="s">
        <v>109</v>
      </c>
      <c r="C20" s="137" t="s">
        <v>110</v>
      </c>
      <c r="D20" s="136" t="s">
        <v>105</v>
      </c>
      <c r="E20" s="138" t="s">
        <v>34</v>
      </c>
      <c r="F20" s="45"/>
      <c r="G20" s="139">
        <v>1</v>
      </c>
      <c r="H20" s="139"/>
      <c r="I20" s="139"/>
      <c r="J20" s="140"/>
      <c r="K20" s="140" t="s">
        <v>70</v>
      </c>
      <c r="L20" s="141"/>
      <c r="M20" s="141">
        <v>1</v>
      </c>
      <c r="N20" s="140"/>
      <c r="O20" s="141"/>
      <c r="P20" s="141"/>
      <c r="Q20" s="140" t="s">
        <v>143</v>
      </c>
      <c r="R20" s="140"/>
      <c r="S20" s="140"/>
      <c r="T20" s="140"/>
      <c r="U20" s="140"/>
      <c r="V20" s="230" t="s">
        <v>51</v>
      </c>
      <c r="W20" s="138" t="s">
        <v>111</v>
      </c>
      <c r="X20" s="34">
        <v>1547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126" t="s">
        <v>112</v>
      </c>
      <c r="C21" s="127" t="s">
        <v>113</v>
      </c>
      <c r="D21" s="126" t="s">
        <v>104</v>
      </c>
      <c r="E21" s="128" t="s">
        <v>34</v>
      </c>
      <c r="F21" s="45"/>
      <c r="G21" s="129"/>
      <c r="H21" s="130" t="s">
        <v>114</v>
      </c>
      <c r="I21" s="129"/>
      <c r="J21" s="131" t="s">
        <v>75</v>
      </c>
      <c r="K21" s="131">
        <v>3</v>
      </c>
      <c r="L21" s="130" t="s">
        <v>115</v>
      </c>
      <c r="M21" s="132">
        <v>1</v>
      </c>
      <c r="N21" s="133"/>
      <c r="O21" s="133"/>
      <c r="P21" s="133">
        <v>3</v>
      </c>
      <c r="Q21" s="224" t="s">
        <v>172</v>
      </c>
      <c r="R21" s="224" t="s">
        <v>173</v>
      </c>
      <c r="S21" s="224" t="s">
        <v>155</v>
      </c>
      <c r="T21" s="224" t="s">
        <v>160</v>
      </c>
      <c r="U21" s="224" t="s">
        <v>163</v>
      </c>
      <c r="V21" s="134">
        <v>0.55600000000000005</v>
      </c>
      <c r="W21" s="128" t="s">
        <v>116</v>
      </c>
      <c r="X21" s="135">
        <v>5000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26" t="s">
        <v>174</v>
      </c>
      <c r="C22" s="127" t="s">
        <v>175</v>
      </c>
      <c r="D22" s="126" t="s">
        <v>104</v>
      </c>
      <c r="E22" s="128" t="s">
        <v>34</v>
      </c>
      <c r="F22" s="45"/>
      <c r="G22" s="129">
        <v>1</v>
      </c>
      <c r="H22" s="130"/>
      <c r="I22" s="129"/>
      <c r="J22" s="131" t="s">
        <v>75</v>
      </c>
      <c r="K22" s="131">
        <v>9</v>
      </c>
      <c r="L22" s="130"/>
      <c r="M22" s="132">
        <v>1</v>
      </c>
      <c r="N22" s="133"/>
      <c r="O22" s="133">
        <v>1</v>
      </c>
      <c r="P22" s="133">
        <v>2</v>
      </c>
      <c r="Q22" s="224" t="s">
        <v>171</v>
      </c>
      <c r="R22" s="224" t="s">
        <v>173</v>
      </c>
      <c r="S22" s="224"/>
      <c r="T22" s="224" t="s">
        <v>154</v>
      </c>
      <c r="U22" s="224" t="s">
        <v>165</v>
      </c>
      <c r="V22" s="134">
        <v>0.7142857142857143</v>
      </c>
      <c r="W22" s="128" t="s">
        <v>117</v>
      </c>
      <c r="X22" s="135">
        <v>1620</v>
      </c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86"/>
      <c r="F23" s="45"/>
      <c r="G23" s="18">
        <f>SUM(G19:G22)</f>
        <v>2</v>
      </c>
      <c r="H23" s="18">
        <v>1</v>
      </c>
      <c r="I23" s="18">
        <f>SUM(I19:I22)</f>
        <v>1</v>
      </c>
      <c r="J23" s="17"/>
      <c r="K23" s="17"/>
      <c r="L23" s="17"/>
      <c r="M23" s="18">
        <f t="shared" ref="M23:P23" si="2">SUM(M19:M22)</f>
        <v>4</v>
      </c>
      <c r="N23" s="18"/>
      <c r="O23" s="18">
        <f t="shared" si="2"/>
        <v>1</v>
      </c>
      <c r="P23" s="18">
        <f t="shared" si="2"/>
        <v>7</v>
      </c>
      <c r="Q23" s="89" t="s">
        <v>176</v>
      </c>
      <c r="R23" s="89" t="s">
        <v>177</v>
      </c>
      <c r="S23" s="89" t="s">
        <v>157</v>
      </c>
      <c r="T23" s="89" t="s">
        <v>178</v>
      </c>
      <c r="U23" s="89" t="s">
        <v>179</v>
      </c>
      <c r="V23" s="40">
        <v>0.65200000000000002</v>
      </c>
      <c r="W23" s="88"/>
      <c r="X23" s="89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16" t="s">
        <v>81</v>
      </c>
      <c r="C24" s="117" t="s">
        <v>118</v>
      </c>
      <c r="D24" s="142"/>
      <c r="E24" s="119"/>
      <c r="F24" s="120"/>
      <c r="G24" s="117"/>
      <c r="H24" s="119"/>
      <c r="I24" s="90"/>
      <c r="J24" s="119"/>
      <c r="K24" s="119"/>
      <c r="L24" s="119"/>
      <c r="M24" s="119"/>
      <c r="N24" s="119"/>
      <c r="O24" s="119"/>
      <c r="P24" s="119"/>
      <c r="Q24" s="220"/>
      <c r="R24" s="221"/>
      <c r="S24" s="220"/>
      <c r="T24" s="220"/>
      <c r="U24" s="220"/>
      <c r="V24" s="119"/>
      <c r="W24" s="91"/>
      <c r="X24" s="92"/>
      <c r="Y24" s="69"/>
      <c r="Z24" s="69"/>
      <c r="AA24" s="69"/>
      <c r="AB24" s="69"/>
      <c r="AC24" s="69"/>
      <c r="AD24" s="69"/>
    </row>
    <row r="25" spans="1:32" x14ac:dyDescent="0.25">
      <c r="A25" s="9"/>
      <c r="B25" s="143"/>
      <c r="C25" s="94"/>
      <c r="D25" s="122"/>
      <c r="E25" s="95"/>
      <c r="F25" s="95"/>
      <c r="G25" s="94"/>
      <c r="H25" s="124"/>
      <c r="I25" s="124"/>
      <c r="J25" s="124"/>
      <c r="K25" s="124"/>
      <c r="L25" s="124"/>
      <c r="M25" s="94"/>
      <c r="N25" s="124"/>
      <c r="O25" s="124"/>
      <c r="P25" s="124"/>
      <c r="Q25" s="225"/>
      <c r="R25" s="222"/>
      <c r="S25" s="225"/>
      <c r="T25" s="225"/>
      <c r="U25" s="225"/>
      <c r="V25" s="124"/>
      <c r="W25" s="94"/>
      <c r="X25" s="125"/>
      <c r="Y25" s="69"/>
      <c r="Z25" s="69"/>
      <c r="AA25" s="69"/>
      <c r="AB25" s="69"/>
      <c r="AC25" s="69"/>
      <c r="AD25" s="69"/>
    </row>
    <row r="26" spans="1:32" s="23" customFormat="1" ht="15" customHeight="1" x14ac:dyDescent="0.25">
      <c r="A26" s="9"/>
      <c r="B26" s="93"/>
      <c r="C26" s="42"/>
      <c r="D26" s="93"/>
      <c r="E26" s="96"/>
      <c r="F26" s="29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226"/>
      <c r="R26" s="226"/>
      <c r="S26" s="226"/>
      <c r="T26" s="226"/>
      <c r="U26" s="226"/>
      <c r="V26" s="42"/>
      <c r="W26" s="93"/>
      <c r="X26" s="42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93"/>
      <c r="C27" s="42"/>
      <c r="D27" s="93"/>
      <c r="E27" s="96"/>
      <c r="F27" s="29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226"/>
      <c r="R27" s="226"/>
      <c r="S27" s="226"/>
      <c r="T27" s="226"/>
      <c r="U27" s="226"/>
      <c r="V27" s="42"/>
      <c r="W27" s="93"/>
      <c r="X27" s="42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9"/>
      <c r="B28" s="93"/>
      <c r="C28" s="42"/>
      <c r="D28" s="93"/>
      <c r="E28" s="9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226"/>
      <c r="R28" s="226"/>
      <c r="S28" s="226"/>
      <c r="T28" s="226"/>
      <c r="U28" s="226"/>
      <c r="V28" s="42"/>
      <c r="W28" s="93"/>
      <c r="X28" s="42"/>
      <c r="Y28" s="69"/>
      <c r="Z28" s="69"/>
      <c r="AA28" s="69"/>
      <c r="AB28" s="69"/>
      <c r="AC28" s="69"/>
      <c r="AD28" s="69"/>
    </row>
    <row r="29" spans="1:32" x14ac:dyDescent="0.25">
      <c r="A29" s="9"/>
      <c r="B29" s="93"/>
      <c r="C29" s="42"/>
      <c r="D29" s="93"/>
      <c r="E29" s="9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226"/>
      <c r="R29" s="226"/>
      <c r="S29" s="226"/>
      <c r="T29" s="226"/>
      <c r="U29" s="226"/>
      <c r="V29" s="42"/>
      <c r="W29" s="93"/>
      <c r="X29" s="42"/>
      <c r="Y29" s="69"/>
      <c r="Z29" s="69"/>
      <c r="AA29" s="69"/>
      <c r="AB29" s="69"/>
      <c r="AC29" s="69"/>
      <c r="AD29" s="69"/>
    </row>
    <row r="30" spans="1:32" x14ac:dyDescent="0.25">
      <c r="A30" s="9"/>
      <c r="B30" s="93"/>
      <c r="C30" s="42"/>
      <c r="D30" s="93"/>
      <c r="E30" s="9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226"/>
      <c r="R30" s="226"/>
      <c r="S30" s="226"/>
      <c r="T30" s="226"/>
      <c r="U30" s="226"/>
      <c r="V30" s="42"/>
      <c r="W30" s="93"/>
      <c r="X30" s="42"/>
      <c r="Y30" s="69"/>
      <c r="Z30" s="69"/>
      <c r="AA30" s="69"/>
      <c r="AB30" s="69"/>
      <c r="AC30" s="69"/>
      <c r="AD30" s="69"/>
    </row>
    <row r="31" spans="1:32" s="23" customFormat="1" ht="15" customHeight="1" x14ac:dyDescent="0.25">
      <c r="A31" s="9"/>
      <c r="B31" s="93"/>
      <c r="C31" s="42"/>
      <c r="D31" s="93"/>
      <c r="E31" s="96"/>
      <c r="F31" s="29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226"/>
      <c r="R31" s="226"/>
      <c r="S31" s="226"/>
      <c r="T31" s="226"/>
      <c r="U31" s="226"/>
      <c r="V31" s="42"/>
      <c r="W31" s="93"/>
      <c r="X31" s="42"/>
      <c r="Y31" s="24"/>
      <c r="Z31" s="24"/>
      <c r="AA31" s="24"/>
      <c r="AB31" s="24"/>
      <c r="AC31" s="24"/>
      <c r="AD31" s="24"/>
      <c r="AE31" s="24"/>
      <c r="AF31" s="24"/>
    </row>
    <row r="32" spans="1:32" x14ac:dyDescent="0.25">
      <c r="A32" s="9"/>
      <c r="B32" s="93"/>
      <c r="C32" s="42"/>
      <c r="D32" s="93"/>
      <c r="E32" s="9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226"/>
      <c r="R32" s="226"/>
      <c r="S32" s="226"/>
      <c r="T32" s="226"/>
      <c r="U32" s="226"/>
      <c r="V32" s="42"/>
      <c r="W32" s="93"/>
      <c r="X32" s="42"/>
      <c r="Y32" s="69"/>
      <c r="Z32" s="69"/>
      <c r="AA32" s="69"/>
      <c r="AB32" s="69"/>
      <c r="AC32" s="69"/>
      <c r="AD32" s="69"/>
    </row>
    <row r="33" spans="1:30" x14ac:dyDescent="0.25">
      <c r="A33" s="9"/>
      <c r="B33" s="93"/>
      <c r="C33" s="42"/>
      <c r="D33" s="93"/>
      <c r="E33" s="9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226"/>
      <c r="R33" s="226"/>
      <c r="S33" s="226"/>
      <c r="T33" s="226"/>
      <c r="U33" s="226"/>
      <c r="V33" s="42"/>
      <c r="W33" s="93"/>
      <c r="X33" s="42"/>
      <c r="Y33" s="69"/>
      <c r="Z33" s="69"/>
      <c r="AA33" s="69"/>
      <c r="AB33" s="69"/>
      <c r="AC33" s="69"/>
      <c r="AD33" s="69"/>
    </row>
    <row r="34" spans="1:30" x14ac:dyDescent="0.25">
      <c r="A34" s="9"/>
      <c r="B34" s="93"/>
      <c r="C34" s="42"/>
      <c r="D34" s="93"/>
      <c r="E34" s="9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226"/>
      <c r="R34" s="226"/>
      <c r="S34" s="226"/>
      <c r="T34" s="226"/>
      <c r="U34" s="226"/>
      <c r="V34" s="42"/>
      <c r="W34" s="93"/>
      <c r="X34" s="42"/>
      <c r="Y34" s="69"/>
      <c r="Z34" s="69"/>
      <c r="AA34" s="69"/>
      <c r="AB34" s="69"/>
      <c r="AC34" s="69"/>
      <c r="AD34" s="69"/>
    </row>
    <row r="35" spans="1:30" x14ac:dyDescent="0.25">
      <c r="A35" s="9"/>
      <c r="B35" s="93"/>
      <c r="C35" s="42"/>
      <c r="D35" s="93"/>
      <c r="E35" s="9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226"/>
      <c r="R35" s="226"/>
      <c r="S35" s="226"/>
      <c r="T35" s="226"/>
      <c r="U35" s="226"/>
      <c r="V35" s="42"/>
      <c r="W35" s="93"/>
      <c r="X35" s="42"/>
      <c r="Y35" s="69"/>
      <c r="Z35" s="69"/>
      <c r="AA35" s="69"/>
      <c r="AB35" s="69"/>
      <c r="AC35" s="69"/>
      <c r="AD35" s="69"/>
    </row>
    <row r="36" spans="1:30" x14ac:dyDescent="0.25">
      <c r="A36" s="9"/>
      <c r="B36" s="93"/>
      <c r="C36" s="42"/>
      <c r="D36" s="93"/>
      <c r="E36" s="9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226"/>
      <c r="R36" s="226"/>
      <c r="S36" s="226"/>
      <c r="T36" s="226"/>
      <c r="U36" s="226"/>
      <c r="V36" s="42"/>
      <c r="W36" s="93"/>
      <c r="X36" s="42"/>
      <c r="Y36" s="69"/>
      <c r="Z36" s="69"/>
      <c r="AA36" s="69"/>
      <c r="AB36" s="69"/>
      <c r="AC36" s="69"/>
      <c r="AD36" s="69"/>
    </row>
    <row r="37" spans="1:30" x14ac:dyDescent="0.25">
      <c r="A37" s="9"/>
      <c r="B37" s="93"/>
      <c r="C37" s="42"/>
      <c r="D37" s="93"/>
      <c r="E37" s="9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226"/>
      <c r="R37" s="226"/>
      <c r="S37" s="226"/>
      <c r="T37" s="226"/>
      <c r="U37" s="226"/>
      <c r="V37" s="42"/>
      <c r="W37" s="93"/>
      <c r="X37" s="42"/>
      <c r="Y37" s="69"/>
      <c r="Z37" s="69"/>
      <c r="AA37" s="69"/>
      <c r="AB37" s="69"/>
      <c r="AC37" s="69"/>
      <c r="AD37" s="69"/>
    </row>
    <row r="38" spans="1:30" x14ac:dyDescent="0.25">
      <c r="A38" s="9"/>
      <c r="B38" s="93"/>
      <c r="C38" s="42"/>
      <c r="D38" s="93"/>
      <c r="E38" s="96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226"/>
      <c r="R38" s="226"/>
      <c r="S38" s="226"/>
      <c r="T38" s="226"/>
      <c r="U38" s="226"/>
      <c r="V38" s="42"/>
      <c r="W38" s="93"/>
      <c r="X38" s="42"/>
      <c r="Y38" s="69"/>
      <c r="Z38" s="69"/>
      <c r="AA38" s="69"/>
      <c r="AB38" s="69"/>
      <c r="AC38" s="69"/>
      <c r="AD38" s="69"/>
    </row>
    <row r="39" spans="1:30" x14ac:dyDescent="0.25">
      <c r="A39" s="9"/>
      <c r="B39" s="93"/>
      <c r="C39" s="42"/>
      <c r="D39" s="93"/>
      <c r="E39" s="96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226"/>
      <c r="R39" s="226"/>
      <c r="S39" s="226"/>
      <c r="T39" s="226"/>
      <c r="U39" s="226"/>
      <c r="V39" s="42"/>
      <c r="W39" s="93"/>
      <c r="X39" s="42"/>
      <c r="Y39" s="69"/>
      <c r="Z39" s="69"/>
      <c r="AA39" s="69"/>
      <c r="AB39" s="69"/>
      <c r="AC39" s="69"/>
      <c r="AD39" s="69"/>
    </row>
    <row r="40" spans="1:30" x14ac:dyDescent="0.25">
      <c r="A40" s="9"/>
      <c r="B40" s="93"/>
      <c r="C40" s="42"/>
      <c r="D40" s="93"/>
      <c r="E40" s="96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226"/>
      <c r="R40" s="226"/>
      <c r="S40" s="226"/>
      <c r="T40" s="226"/>
      <c r="U40" s="226"/>
      <c r="V40" s="42"/>
      <c r="W40" s="93"/>
      <c r="X40" s="42"/>
      <c r="Y40" s="69"/>
      <c r="Z40" s="69"/>
      <c r="AA40" s="69"/>
      <c r="AB40" s="69"/>
      <c r="AC40" s="69"/>
      <c r="AD40" s="69"/>
    </row>
    <row r="41" spans="1:30" x14ac:dyDescent="0.25">
      <c r="A41" s="9"/>
      <c r="B41" s="93"/>
      <c r="C41" s="42"/>
      <c r="D41" s="93"/>
      <c r="E41" s="96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226"/>
      <c r="R41" s="226"/>
      <c r="S41" s="226"/>
      <c r="T41" s="226"/>
      <c r="U41" s="226"/>
      <c r="V41" s="42"/>
      <c r="W41" s="93"/>
      <c r="X41" s="42"/>
      <c r="Y41" s="69"/>
      <c r="Z41" s="69"/>
      <c r="AA41" s="69"/>
      <c r="AB41" s="69"/>
      <c r="AC41" s="69"/>
      <c r="AD41" s="69"/>
    </row>
    <row r="42" spans="1:30" x14ac:dyDescent="0.25">
      <c r="A42" s="9"/>
      <c r="B42" s="93"/>
      <c r="C42" s="42"/>
      <c r="D42" s="93"/>
      <c r="E42" s="96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226"/>
      <c r="R42" s="226"/>
      <c r="S42" s="226"/>
      <c r="T42" s="226"/>
      <c r="U42" s="226"/>
      <c r="V42" s="42"/>
      <c r="W42" s="93"/>
      <c r="X42" s="42"/>
      <c r="Y42" s="69"/>
      <c r="Z42" s="69"/>
      <c r="AA42" s="69"/>
      <c r="AB42" s="69"/>
      <c r="AC42" s="69"/>
      <c r="AD42" s="69"/>
    </row>
    <row r="43" spans="1:30" x14ac:dyDescent="0.25">
      <c r="A43" s="9"/>
      <c r="B43" s="93"/>
      <c r="C43" s="42"/>
      <c r="D43" s="93"/>
      <c r="E43" s="96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226"/>
      <c r="R43" s="226"/>
      <c r="S43" s="226"/>
      <c r="T43" s="226"/>
      <c r="U43" s="226"/>
      <c r="V43" s="42"/>
      <c r="W43" s="93"/>
      <c r="X43" s="42"/>
      <c r="Y43" s="69"/>
      <c r="Z43" s="69"/>
      <c r="AA43" s="69"/>
      <c r="AB43" s="69"/>
      <c r="AC43" s="69"/>
      <c r="AD43" s="69"/>
    </row>
    <row r="44" spans="1:30" x14ac:dyDescent="0.25">
      <c r="A44" s="9"/>
      <c r="B44" s="93"/>
      <c r="C44" s="42"/>
      <c r="D44" s="93"/>
      <c r="E44" s="96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226"/>
      <c r="R44" s="226"/>
      <c r="S44" s="226"/>
      <c r="T44" s="226"/>
      <c r="U44" s="226"/>
      <c r="V44" s="42"/>
      <c r="W44" s="93"/>
      <c r="X44" s="42"/>
      <c r="Y44" s="69"/>
      <c r="Z44" s="69"/>
      <c r="AA44" s="69"/>
      <c r="AB44" s="69"/>
      <c r="AC44" s="69"/>
      <c r="AD44" s="69"/>
    </row>
    <row r="45" spans="1:30" x14ac:dyDescent="0.25">
      <c r="A45" s="9"/>
      <c r="B45" s="93"/>
      <c r="C45" s="42"/>
      <c r="D45" s="93"/>
      <c r="E45" s="96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226"/>
      <c r="R45" s="226"/>
      <c r="S45" s="226"/>
      <c r="T45" s="226"/>
      <c r="U45" s="226"/>
      <c r="V45" s="42"/>
      <c r="W45" s="93"/>
      <c r="X45" s="42"/>
      <c r="Y45" s="69"/>
      <c r="Z45" s="69"/>
      <c r="AA45" s="69"/>
      <c r="AB45" s="69"/>
      <c r="AC45" s="69"/>
      <c r="AD45" s="69"/>
    </row>
    <row r="46" spans="1:30" x14ac:dyDescent="0.25">
      <c r="A46" s="9"/>
      <c r="B46" s="93"/>
      <c r="C46" s="42"/>
      <c r="D46" s="93"/>
      <c r="E46" s="96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226"/>
      <c r="R46" s="226"/>
      <c r="S46" s="226"/>
      <c r="T46" s="226"/>
      <c r="U46" s="226"/>
      <c r="V46" s="42"/>
      <c r="W46" s="93"/>
      <c r="X46" s="42"/>
      <c r="Y46" s="69"/>
      <c r="Z46" s="69"/>
      <c r="AA46" s="69"/>
      <c r="AB46" s="69"/>
      <c r="AC46" s="69"/>
      <c r="AD46" s="69"/>
    </row>
    <row r="47" spans="1:30" x14ac:dyDescent="0.25">
      <c r="A47" s="9"/>
      <c r="B47" s="93"/>
      <c r="C47" s="42"/>
      <c r="D47" s="93"/>
      <c r="E47" s="96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226"/>
      <c r="R47" s="226"/>
      <c r="S47" s="226"/>
      <c r="T47" s="226"/>
      <c r="U47" s="226"/>
      <c r="V47" s="42"/>
      <c r="W47" s="93"/>
      <c r="X47" s="42"/>
      <c r="Y47" s="69"/>
      <c r="Z47" s="69"/>
      <c r="AA47" s="69"/>
      <c r="AB47" s="69"/>
      <c r="AC47" s="69"/>
      <c r="AD47" s="69"/>
    </row>
    <row r="48" spans="1:30" x14ac:dyDescent="0.25">
      <c r="A48" s="9"/>
      <c r="B48" s="93"/>
      <c r="C48" s="42"/>
      <c r="D48" s="93"/>
      <c r="E48" s="96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226"/>
      <c r="R48" s="226"/>
      <c r="S48" s="226"/>
      <c r="T48" s="226"/>
      <c r="U48" s="226"/>
      <c r="V48" s="42"/>
      <c r="W48" s="93"/>
      <c r="X48" s="42"/>
      <c r="Y48" s="69"/>
      <c r="Z48" s="69"/>
      <c r="AA48" s="69"/>
      <c r="AB48" s="69"/>
      <c r="AC48" s="69"/>
      <c r="AD48" s="69"/>
    </row>
    <row r="49" spans="1:30" x14ac:dyDescent="0.25">
      <c r="A49" s="9"/>
      <c r="B49" s="93"/>
      <c r="C49" s="42"/>
      <c r="D49" s="93"/>
      <c r="E49" s="96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226"/>
      <c r="R49" s="226"/>
      <c r="S49" s="226"/>
      <c r="T49" s="226"/>
      <c r="U49" s="226"/>
      <c r="V49" s="42"/>
      <c r="W49" s="93"/>
      <c r="X49" s="42"/>
      <c r="Y49" s="69"/>
      <c r="Z49" s="69"/>
      <c r="AA49" s="69"/>
      <c r="AB49" s="69"/>
      <c r="AC49" s="69"/>
      <c r="AD49" s="69"/>
    </row>
    <row r="50" spans="1:30" x14ac:dyDescent="0.25">
      <c r="A50" s="9"/>
      <c r="B50" s="93"/>
      <c r="C50" s="42"/>
      <c r="D50" s="93"/>
      <c r="E50" s="96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226"/>
      <c r="R50" s="226"/>
      <c r="S50" s="226"/>
      <c r="T50" s="226"/>
      <c r="U50" s="226"/>
      <c r="V50" s="42"/>
      <c r="W50" s="93"/>
      <c r="X50" s="42"/>
      <c r="Y50" s="69"/>
      <c r="Z50" s="69"/>
      <c r="AA50" s="69"/>
      <c r="AB50" s="69"/>
      <c r="AC50" s="69"/>
      <c r="AD50" s="69"/>
    </row>
    <row r="51" spans="1:30" x14ac:dyDescent="0.25">
      <c r="A51" s="9"/>
      <c r="B51" s="93"/>
      <c r="C51" s="42"/>
      <c r="D51" s="93"/>
      <c r="E51" s="96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226"/>
      <c r="R51" s="226"/>
      <c r="S51" s="226"/>
      <c r="T51" s="226"/>
      <c r="U51" s="226"/>
      <c r="V51" s="42"/>
      <c r="W51" s="93"/>
      <c r="X51" s="42"/>
      <c r="Y51" s="69"/>
      <c r="Z51" s="69"/>
      <c r="AA51" s="69"/>
      <c r="AB51" s="69"/>
      <c r="AC51" s="69"/>
      <c r="AD51" s="69"/>
    </row>
    <row r="52" spans="1:30" x14ac:dyDescent="0.25">
      <c r="A52" s="9"/>
      <c r="B52" s="93"/>
      <c r="C52" s="42"/>
      <c r="D52" s="93"/>
      <c r="E52" s="96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226"/>
      <c r="R52" s="226"/>
      <c r="S52" s="226"/>
      <c r="T52" s="226"/>
      <c r="U52" s="226"/>
      <c r="V52" s="42"/>
      <c r="W52" s="93"/>
      <c r="X52" s="42"/>
      <c r="Y52" s="69"/>
      <c r="Z52" s="69"/>
      <c r="AA52" s="69"/>
      <c r="AB52" s="69"/>
      <c r="AC52" s="69"/>
      <c r="AD52" s="69"/>
    </row>
    <row r="53" spans="1:30" x14ac:dyDescent="0.25">
      <c r="A53" s="9"/>
      <c r="B53" s="93"/>
      <c r="C53" s="42"/>
      <c r="D53" s="93"/>
      <c r="E53" s="96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226"/>
      <c r="R53" s="226"/>
      <c r="S53" s="226"/>
      <c r="T53" s="226"/>
      <c r="U53" s="226"/>
      <c r="V53" s="42"/>
      <c r="W53" s="93"/>
      <c r="X53" s="42"/>
      <c r="Y53" s="69"/>
      <c r="Z53" s="69"/>
      <c r="AA53" s="69"/>
      <c r="AB53" s="69"/>
      <c r="AC53" s="69"/>
      <c r="AD53" s="69"/>
    </row>
    <row r="54" spans="1:30" x14ac:dyDescent="0.25">
      <c r="A54" s="9"/>
      <c r="B54" s="93"/>
      <c r="C54" s="42"/>
      <c r="D54" s="93"/>
      <c r="E54" s="96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226"/>
      <c r="R54" s="226"/>
      <c r="S54" s="226"/>
      <c r="T54" s="226"/>
      <c r="U54" s="226"/>
      <c r="V54" s="42"/>
      <c r="W54" s="93"/>
      <c r="X54" s="42"/>
      <c r="Y54" s="69"/>
      <c r="Z54" s="69"/>
      <c r="AA54" s="69"/>
      <c r="AB54" s="69"/>
      <c r="AC54" s="69"/>
      <c r="AD54" s="69"/>
    </row>
    <row r="55" spans="1:30" x14ac:dyDescent="0.25">
      <c r="A55" s="9"/>
      <c r="B55" s="93"/>
      <c r="C55" s="42"/>
      <c r="D55" s="93"/>
      <c r="E55" s="96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226"/>
      <c r="R55" s="226"/>
      <c r="S55" s="226"/>
      <c r="T55" s="226"/>
      <c r="U55" s="226"/>
      <c r="V55" s="42"/>
      <c r="W55" s="93"/>
      <c r="X55" s="42"/>
      <c r="Y55" s="69"/>
      <c r="Z55" s="69"/>
      <c r="AA55" s="69"/>
      <c r="AB55" s="69"/>
      <c r="AC55" s="69"/>
      <c r="AD55" s="69"/>
    </row>
    <row r="56" spans="1:30" x14ac:dyDescent="0.25">
      <c r="A56" s="9"/>
      <c r="B56" s="93"/>
      <c r="C56" s="42"/>
      <c r="D56" s="93"/>
      <c r="E56" s="96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226"/>
      <c r="R56" s="226"/>
      <c r="S56" s="226"/>
      <c r="T56" s="226"/>
      <c r="U56" s="226"/>
      <c r="V56" s="42"/>
      <c r="W56" s="93"/>
      <c r="X56" s="42"/>
      <c r="Y56" s="69"/>
      <c r="Z56" s="69"/>
      <c r="AA56" s="69"/>
      <c r="AB56" s="69"/>
      <c r="AC56" s="69"/>
      <c r="AD56" s="69"/>
    </row>
    <row r="57" spans="1:30" x14ac:dyDescent="0.25">
      <c r="A57" s="9"/>
      <c r="B57" s="93"/>
      <c r="C57" s="42"/>
      <c r="D57" s="93"/>
      <c r="E57" s="96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226"/>
      <c r="R57" s="226"/>
      <c r="S57" s="226"/>
      <c r="T57" s="226"/>
      <c r="U57" s="226"/>
      <c r="V57" s="42"/>
      <c r="W57" s="93"/>
      <c r="X57" s="42"/>
      <c r="Y57" s="69"/>
      <c r="Z57" s="69"/>
      <c r="AA57" s="69"/>
      <c r="AB57" s="69"/>
      <c r="AC57" s="69"/>
      <c r="AD57" s="69"/>
    </row>
    <row r="58" spans="1:30" x14ac:dyDescent="0.25">
      <c r="A58" s="9"/>
      <c r="B58" s="93"/>
      <c r="C58" s="42"/>
      <c r="D58" s="93"/>
      <c r="E58" s="96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226"/>
      <c r="R58" s="226"/>
      <c r="S58" s="226"/>
      <c r="T58" s="226"/>
      <c r="U58" s="226"/>
      <c r="V58" s="42"/>
      <c r="W58" s="93"/>
      <c r="X58" s="42"/>
      <c r="Y58" s="69"/>
      <c r="Z58" s="69"/>
      <c r="AA58" s="69"/>
      <c r="AB58" s="69"/>
      <c r="AC58" s="69"/>
      <c r="AD58" s="69"/>
    </row>
    <row r="59" spans="1:30" x14ac:dyDescent="0.25">
      <c r="A59" s="9"/>
      <c r="B59" s="93"/>
      <c r="C59" s="42"/>
      <c r="D59" s="93"/>
      <c r="E59" s="96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226"/>
      <c r="R59" s="226"/>
      <c r="S59" s="226"/>
      <c r="T59" s="226"/>
      <c r="U59" s="226"/>
      <c r="V59" s="42"/>
      <c r="W59" s="93"/>
      <c r="X59" s="42"/>
      <c r="Y59" s="69"/>
      <c r="Z59" s="69"/>
      <c r="AA59" s="69"/>
      <c r="AB59" s="69"/>
      <c r="AC59" s="69"/>
      <c r="AD59" s="69"/>
    </row>
    <row r="60" spans="1:30" x14ac:dyDescent="0.25">
      <c r="A60" s="9"/>
      <c r="B60" s="93"/>
      <c r="C60" s="42"/>
      <c r="D60" s="93"/>
      <c r="E60" s="96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226"/>
      <c r="R60" s="226"/>
      <c r="S60" s="226"/>
      <c r="T60" s="226"/>
      <c r="U60" s="226"/>
      <c r="V60" s="42"/>
      <c r="W60" s="93"/>
      <c r="X60" s="42"/>
      <c r="Y60" s="69"/>
      <c r="Z60" s="69"/>
      <c r="AA60" s="69"/>
      <c r="AB60" s="69"/>
      <c r="AC60" s="69"/>
      <c r="AD60" s="69"/>
    </row>
    <row r="61" spans="1:30" x14ac:dyDescent="0.25">
      <c r="A61" s="9"/>
      <c r="B61" s="93"/>
      <c r="C61" s="42"/>
      <c r="D61" s="93"/>
      <c r="E61" s="93"/>
      <c r="F61" s="24"/>
      <c r="G61" s="42"/>
      <c r="H61" s="45"/>
      <c r="I61" s="42"/>
      <c r="J61" s="24"/>
      <c r="K61" s="24"/>
      <c r="L61" s="24"/>
      <c r="M61" s="24"/>
      <c r="N61" s="63"/>
      <c r="O61" s="63"/>
      <c r="P61" s="24"/>
      <c r="Q61" s="227"/>
      <c r="R61" s="227"/>
      <c r="S61" s="227"/>
      <c r="T61" s="227"/>
      <c r="U61" s="227"/>
      <c r="V61" s="24"/>
      <c r="W61" s="93"/>
      <c r="X61" s="24"/>
      <c r="Y61" s="69"/>
      <c r="Z61" s="69"/>
      <c r="AA61" s="69"/>
      <c r="AB61" s="69"/>
      <c r="AC61" s="69"/>
      <c r="AD61" s="69"/>
    </row>
    <row r="62" spans="1:30" x14ac:dyDescent="0.25">
      <c r="A62" s="9"/>
      <c r="B62" s="93"/>
      <c r="C62" s="42"/>
      <c r="D62" s="93"/>
      <c r="E62" s="93"/>
      <c r="F62" s="24"/>
      <c r="G62" s="42"/>
      <c r="H62" s="45"/>
      <c r="I62" s="42"/>
      <c r="J62" s="24"/>
      <c r="K62" s="24"/>
      <c r="L62" s="24"/>
      <c r="M62" s="24"/>
      <c r="N62" s="63"/>
      <c r="O62" s="63"/>
      <c r="P62" s="24"/>
      <c r="Q62" s="227"/>
      <c r="R62" s="227"/>
      <c r="S62" s="227"/>
      <c r="T62" s="227"/>
      <c r="U62" s="227"/>
      <c r="V62" s="24"/>
      <c r="W62" s="93"/>
      <c r="X62" s="24"/>
      <c r="Y62" s="69"/>
      <c r="Z62" s="69"/>
      <c r="AA62" s="69"/>
      <c r="AB62" s="69"/>
      <c r="AC62" s="69"/>
      <c r="AD62" s="69"/>
    </row>
    <row r="63" spans="1:30" x14ac:dyDescent="0.25">
      <c r="A63" s="9"/>
      <c r="B63" s="93"/>
      <c r="C63" s="42"/>
      <c r="D63" s="93"/>
      <c r="E63" s="93"/>
      <c r="F63" s="24"/>
      <c r="G63" s="42"/>
      <c r="H63" s="45"/>
      <c r="I63" s="42"/>
      <c r="J63" s="24"/>
      <c r="K63" s="24"/>
      <c r="L63" s="24"/>
      <c r="M63" s="24"/>
      <c r="N63" s="63"/>
      <c r="O63" s="63"/>
      <c r="P63" s="24"/>
      <c r="Q63" s="227"/>
      <c r="R63" s="227"/>
      <c r="S63" s="227"/>
      <c r="T63" s="227"/>
      <c r="U63" s="227"/>
      <c r="V63" s="24"/>
      <c r="W63" s="93"/>
      <c r="X63" s="24"/>
      <c r="Y63" s="69"/>
      <c r="Z63" s="69"/>
      <c r="AA63" s="69"/>
      <c r="AB63" s="69"/>
      <c r="AC63" s="69"/>
      <c r="AD63" s="69"/>
    </row>
    <row r="64" spans="1:30" x14ac:dyDescent="0.25">
      <c r="A64" s="9"/>
      <c r="B64" s="93"/>
      <c r="C64" s="42"/>
      <c r="D64" s="93"/>
      <c r="E64" s="93"/>
      <c r="F64" s="24"/>
      <c r="G64" s="42"/>
      <c r="H64" s="45"/>
      <c r="I64" s="42"/>
      <c r="J64" s="24"/>
      <c r="K64" s="24"/>
      <c r="L64" s="24"/>
      <c r="M64" s="24"/>
      <c r="N64" s="63"/>
      <c r="O64" s="63"/>
      <c r="P64" s="24"/>
      <c r="Q64" s="227"/>
      <c r="R64" s="227"/>
      <c r="S64" s="227"/>
      <c r="T64" s="227"/>
      <c r="U64" s="227"/>
      <c r="V64" s="24"/>
      <c r="W64" s="93"/>
      <c r="X64" s="24"/>
      <c r="Y64" s="69"/>
      <c r="Z64" s="69"/>
      <c r="AA64" s="69"/>
      <c r="AB64" s="69"/>
      <c r="AC64" s="69"/>
      <c r="AD64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0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8" style="113" customWidth="1"/>
    <col min="3" max="3" width="8.28515625" style="205" customWidth="1"/>
    <col min="4" max="4" width="5.85546875" style="113" customWidth="1"/>
    <col min="5" max="7" width="5.7109375" style="114" customWidth="1"/>
    <col min="8" max="8" width="10.7109375" style="114" customWidth="1"/>
    <col min="9" max="9" width="0.5703125" style="114" customWidth="1"/>
    <col min="10" max="12" width="5.7109375" style="114" customWidth="1"/>
    <col min="13" max="13" width="10.7109375" style="114" customWidth="1"/>
    <col min="14" max="16" width="5.7109375" style="114" customWidth="1"/>
    <col min="17" max="17" width="10.5703125" style="114" customWidth="1"/>
    <col min="18" max="19" width="6.28515625" style="115" customWidth="1"/>
    <col min="20" max="22" width="3.7109375" style="115" customWidth="1"/>
    <col min="23" max="23" width="0.5703125" style="204" customWidth="1"/>
    <col min="24" max="27" width="16.7109375" style="178" customWidth="1"/>
    <col min="28" max="28" width="15.28515625" style="178" customWidth="1"/>
    <col min="29" max="29" width="16.42578125" style="178" customWidth="1"/>
    <col min="30" max="30" width="16.5703125" style="178" customWidth="1"/>
    <col min="31" max="31" width="37.85546875" style="178" customWidth="1"/>
    <col min="32" max="32" width="24.28515625" style="178" customWidth="1"/>
    <col min="33" max="35" width="5.7109375" style="204" customWidth="1"/>
    <col min="36" max="16384" width="9.140625" style="103"/>
  </cols>
  <sheetData>
    <row r="1" spans="1:35" ht="23.1" customHeight="1" x14ac:dyDescent="0.3">
      <c r="A1" s="42"/>
      <c r="B1" s="99" t="s">
        <v>88</v>
      </c>
      <c r="C1" s="158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59"/>
      <c r="S1" s="159"/>
      <c r="T1" s="102"/>
      <c r="U1" s="102"/>
      <c r="V1" s="102"/>
      <c r="W1" s="160"/>
      <c r="X1" s="161"/>
      <c r="Y1" s="161"/>
      <c r="Z1" s="161"/>
      <c r="AA1" s="161"/>
      <c r="AB1" s="162"/>
      <c r="AC1" s="163"/>
      <c r="AD1" s="164"/>
      <c r="AE1" s="164"/>
      <c r="AF1" s="164"/>
      <c r="AG1" s="1"/>
      <c r="AH1" s="1"/>
      <c r="AI1" s="1"/>
    </row>
    <row r="2" spans="1:35" s="168" customFormat="1" ht="20.100000000000001" customHeight="1" x14ac:dyDescent="0.25">
      <c r="A2" s="165"/>
      <c r="B2" s="104" t="s">
        <v>32</v>
      </c>
      <c r="C2" s="166"/>
      <c r="D2" s="106" t="s">
        <v>52</v>
      </c>
      <c r="E2" s="105"/>
      <c r="F2" s="167"/>
      <c r="G2" s="167"/>
      <c r="H2" s="70"/>
      <c r="I2" s="167"/>
      <c r="J2" s="11"/>
      <c r="K2" s="167"/>
      <c r="L2" s="11"/>
      <c r="M2" s="167"/>
      <c r="N2" s="167"/>
      <c r="O2" s="11"/>
      <c r="P2" s="167"/>
      <c r="Q2" s="70"/>
      <c r="R2" s="105"/>
      <c r="S2" s="105"/>
      <c r="T2" s="11"/>
      <c r="U2" s="11"/>
      <c r="V2" s="11"/>
      <c r="W2" s="11"/>
      <c r="X2" s="11"/>
      <c r="Y2" s="11"/>
      <c r="Z2" s="11"/>
      <c r="AA2" s="11"/>
      <c r="AB2" s="162"/>
      <c r="AC2" s="163"/>
      <c r="AD2" s="164"/>
      <c r="AE2" s="164"/>
      <c r="AF2" s="164"/>
      <c r="AG2" s="164"/>
      <c r="AH2" s="164"/>
      <c r="AI2" s="164"/>
    </row>
    <row r="3" spans="1:35" s="168" customFormat="1" ht="15" customHeight="1" x14ac:dyDescent="0.25">
      <c r="A3" s="165"/>
      <c r="B3" s="25" t="s">
        <v>89</v>
      </c>
      <c r="C3" s="73" t="s">
        <v>12</v>
      </c>
      <c r="D3" s="169"/>
      <c r="E3" s="170"/>
      <c r="F3" s="169"/>
      <c r="G3" s="169"/>
      <c r="H3" s="76"/>
      <c r="I3" s="171"/>
      <c r="J3" s="172" t="s">
        <v>14</v>
      </c>
      <c r="K3" s="75"/>
      <c r="L3" s="77"/>
      <c r="M3" s="76"/>
      <c r="N3" s="172" t="s">
        <v>15</v>
      </c>
      <c r="O3" s="75"/>
      <c r="P3" s="17"/>
      <c r="Q3" s="76"/>
      <c r="R3" s="173" t="s">
        <v>128</v>
      </c>
      <c r="S3" s="169"/>
      <c r="T3" s="72" t="s">
        <v>90</v>
      </c>
      <c r="U3" s="169"/>
      <c r="V3" s="76"/>
      <c r="W3" s="171"/>
      <c r="X3" s="174" t="s">
        <v>93</v>
      </c>
      <c r="Y3" s="169"/>
      <c r="Z3" s="169"/>
      <c r="AA3" s="169"/>
      <c r="AB3" s="162"/>
      <c r="AC3" s="163"/>
      <c r="AD3" s="164"/>
      <c r="AE3" s="164"/>
      <c r="AF3" s="164"/>
      <c r="AG3" s="164"/>
      <c r="AH3" s="164"/>
      <c r="AI3" s="164"/>
    </row>
    <row r="4" spans="1:35" s="178" customFormat="1" ht="15" customHeight="1" x14ac:dyDescent="0.25">
      <c r="A4" s="165"/>
      <c r="B4" s="18" t="s">
        <v>0</v>
      </c>
      <c r="C4" s="16" t="s">
        <v>1</v>
      </c>
      <c r="D4" s="18" t="s">
        <v>4</v>
      </c>
      <c r="E4" s="18" t="s">
        <v>62</v>
      </c>
      <c r="F4" s="18" t="s">
        <v>57</v>
      </c>
      <c r="G4" s="15" t="s">
        <v>29</v>
      </c>
      <c r="H4" s="18" t="s">
        <v>91</v>
      </c>
      <c r="I4" s="29"/>
      <c r="J4" s="18" t="s">
        <v>62</v>
      </c>
      <c r="K4" s="18" t="s">
        <v>57</v>
      </c>
      <c r="L4" s="175" t="s">
        <v>29</v>
      </c>
      <c r="M4" s="18" t="s">
        <v>91</v>
      </c>
      <c r="N4" s="18" t="s">
        <v>62</v>
      </c>
      <c r="O4" s="18" t="s">
        <v>57</v>
      </c>
      <c r="P4" s="18" t="s">
        <v>29</v>
      </c>
      <c r="Q4" s="18" t="s">
        <v>91</v>
      </c>
      <c r="R4" s="77" t="s">
        <v>22</v>
      </c>
      <c r="S4" s="75" t="s">
        <v>23</v>
      </c>
      <c r="T4" s="15">
        <v>1</v>
      </c>
      <c r="U4" s="17">
        <v>2</v>
      </c>
      <c r="V4" s="18">
        <v>3</v>
      </c>
      <c r="W4" s="29"/>
      <c r="X4" s="16" t="s">
        <v>129</v>
      </c>
      <c r="Y4" s="176" t="s">
        <v>130</v>
      </c>
      <c r="Z4" s="176" t="s">
        <v>131</v>
      </c>
      <c r="AA4" s="177" t="s">
        <v>132</v>
      </c>
      <c r="AB4" s="162"/>
      <c r="AC4" s="163"/>
      <c r="AD4" s="164"/>
      <c r="AE4" s="164"/>
      <c r="AF4" s="164"/>
      <c r="AG4" s="164"/>
      <c r="AH4" s="164"/>
      <c r="AI4" s="164"/>
    </row>
    <row r="5" spans="1:35" s="178" customFormat="1" ht="15" customHeight="1" x14ac:dyDescent="0.25">
      <c r="A5" s="165"/>
      <c r="B5" s="25">
        <v>1989</v>
      </c>
      <c r="C5" s="2" t="s">
        <v>34</v>
      </c>
      <c r="D5" s="25" t="s">
        <v>86</v>
      </c>
      <c r="E5" s="25">
        <v>22</v>
      </c>
      <c r="F5" s="25">
        <v>17</v>
      </c>
      <c r="G5" s="25">
        <v>5</v>
      </c>
      <c r="H5" s="33">
        <f>PRODUCT(F5/E5)</f>
        <v>0.77272727272727271</v>
      </c>
      <c r="I5" s="29"/>
      <c r="J5" s="25">
        <v>6</v>
      </c>
      <c r="K5" s="25">
        <v>4</v>
      </c>
      <c r="L5" s="25">
        <v>2</v>
      </c>
      <c r="M5" s="33">
        <f>PRODUCT(K5/J5)</f>
        <v>0.66666666666666663</v>
      </c>
      <c r="N5" s="25"/>
      <c r="O5" s="25"/>
      <c r="P5" s="25"/>
      <c r="Q5" s="25"/>
      <c r="R5" s="30">
        <v>1</v>
      </c>
      <c r="S5" s="25"/>
      <c r="T5" s="27"/>
      <c r="U5" s="30">
        <v>1</v>
      </c>
      <c r="V5" s="25"/>
      <c r="W5" s="29"/>
      <c r="X5" s="2" t="s">
        <v>133</v>
      </c>
      <c r="Y5" s="2" t="s">
        <v>134</v>
      </c>
      <c r="Z5" s="2"/>
      <c r="AA5" s="10" t="s">
        <v>135</v>
      </c>
      <c r="AB5" s="162"/>
      <c r="AC5" s="163"/>
      <c r="AD5" s="164"/>
      <c r="AE5" s="164"/>
      <c r="AF5" s="164"/>
      <c r="AG5" s="164"/>
      <c r="AH5" s="164"/>
      <c r="AI5" s="164"/>
    </row>
    <row r="6" spans="1:35" s="178" customFormat="1" ht="15" customHeight="1" x14ac:dyDescent="0.25">
      <c r="A6" s="165"/>
      <c r="B6" s="25">
        <v>1993</v>
      </c>
      <c r="C6" s="2" t="s">
        <v>34</v>
      </c>
      <c r="D6" s="25" t="s">
        <v>86</v>
      </c>
      <c r="E6" s="25">
        <v>28</v>
      </c>
      <c r="F6" s="25">
        <v>22</v>
      </c>
      <c r="G6" s="25">
        <v>6</v>
      </c>
      <c r="H6" s="33">
        <f>PRODUCT(F6/E6)</f>
        <v>0.7857142857142857</v>
      </c>
      <c r="I6" s="29"/>
      <c r="J6" s="25">
        <v>8</v>
      </c>
      <c r="K6" s="25">
        <v>5</v>
      </c>
      <c r="L6" s="25">
        <v>3</v>
      </c>
      <c r="M6" s="33">
        <f>PRODUCT(K6/J6)</f>
        <v>0.625</v>
      </c>
      <c r="N6" s="25"/>
      <c r="O6" s="25"/>
      <c r="P6" s="25"/>
      <c r="Q6" s="25"/>
      <c r="R6" s="30"/>
      <c r="S6" s="25"/>
      <c r="T6" s="27"/>
      <c r="U6" s="30">
        <v>1</v>
      </c>
      <c r="V6" s="25"/>
      <c r="W6" s="29"/>
      <c r="X6" s="2" t="s">
        <v>136</v>
      </c>
      <c r="Y6" s="2" t="s">
        <v>137</v>
      </c>
      <c r="Z6" s="2"/>
      <c r="AA6" s="10" t="s">
        <v>138</v>
      </c>
      <c r="AB6" s="162"/>
      <c r="AC6" s="163"/>
      <c r="AD6" s="164"/>
      <c r="AE6" s="164"/>
      <c r="AF6" s="164"/>
      <c r="AG6" s="164"/>
      <c r="AH6" s="164"/>
      <c r="AI6" s="164"/>
    </row>
    <row r="7" spans="1:35" s="178" customFormat="1" ht="15" customHeight="1" x14ac:dyDescent="0.25">
      <c r="A7" s="165"/>
      <c r="B7" s="25">
        <v>1994</v>
      </c>
      <c r="C7" s="2" t="s">
        <v>34</v>
      </c>
      <c r="D7" s="25" t="s">
        <v>37</v>
      </c>
      <c r="E7" s="25">
        <v>3</v>
      </c>
      <c r="F7" s="25">
        <v>2</v>
      </c>
      <c r="G7" s="25">
        <v>1</v>
      </c>
      <c r="H7" s="33">
        <f>PRODUCT(F7/E7)</f>
        <v>0.66666666666666663</v>
      </c>
      <c r="I7" s="29"/>
      <c r="J7" s="25"/>
      <c r="K7" s="25"/>
      <c r="L7" s="25"/>
      <c r="M7" s="33"/>
      <c r="N7" s="25"/>
      <c r="O7" s="25"/>
      <c r="P7" s="25"/>
      <c r="Q7" s="25"/>
      <c r="R7" s="30"/>
      <c r="S7" s="25"/>
      <c r="T7" s="27"/>
      <c r="U7" s="30"/>
      <c r="V7" s="25"/>
      <c r="W7" s="171"/>
      <c r="X7" s="2"/>
      <c r="Y7" s="2"/>
      <c r="Z7" s="2"/>
      <c r="AA7" s="10"/>
      <c r="AB7" s="162"/>
      <c r="AC7" s="163"/>
      <c r="AD7" s="164"/>
      <c r="AE7" s="164"/>
      <c r="AF7" s="164"/>
      <c r="AG7" s="164"/>
      <c r="AH7" s="164"/>
      <c r="AI7" s="164"/>
    </row>
    <row r="8" spans="1:35" s="178" customFormat="1" ht="15" customHeight="1" x14ac:dyDescent="0.25">
      <c r="A8" s="165"/>
      <c r="B8" s="176" t="s">
        <v>7</v>
      </c>
      <c r="C8" s="22"/>
      <c r="D8" s="179"/>
      <c r="E8" s="175">
        <f>SUM(E5:E7)</f>
        <v>53</v>
      </c>
      <c r="F8" s="175">
        <f>SUM(F5:F7)</f>
        <v>41</v>
      </c>
      <c r="G8" s="175">
        <f>SUM(G5:G7)</f>
        <v>12</v>
      </c>
      <c r="H8" s="180">
        <f>PRODUCT(F8/E8)</f>
        <v>0.77358490566037741</v>
      </c>
      <c r="I8" s="29"/>
      <c r="J8" s="175">
        <f>SUM(J5:J7)</f>
        <v>14</v>
      </c>
      <c r="K8" s="175">
        <f>SUM(K5:K7)</f>
        <v>9</v>
      </c>
      <c r="L8" s="175">
        <f>SUM(L5:L7)</f>
        <v>5</v>
      </c>
      <c r="M8" s="180">
        <f>PRODUCT(K8/J8)</f>
        <v>0.6428571428571429</v>
      </c>
      <c r="N8" s="175">
        <f>SUM(N5:N7)</f>
        <v>0</v>
      </c>
      <c r="O8" s="175">
        <f>SUM(O5:O7)</f>
        <v>0</v>
      </c>
      <c r="P8" s="175">
        <f>SUM(P5:P7)</f>
        <v>0</v>
      </c>
      <c r="Q8" s="180">
        <v>0</v>
      </c>
      <c r="R8" s="107">
        <f t="shared" ref="R8:S8" si="0">SUM(R2:R7)</f>
        <v>1</v>
      </c>
      <c r="S8" s="107">
        <f t="shared" si="0"/>
        <v>0</v>
      </c>
      <c r="T8" s="175">
        <f>SUM(T5:T7)</f>
        <v>0</v>
      </c>
      <c r="U8" s="175">
        <f>SUM(U5:U7)</f>
        <v>2</v>
      </c>
      <c r="V8" s="175">
        <f>SUM(V5:V7)</f>
        <v>0</v>
      </c>
      <c r="W8" s="29"/>
      <c r="X8" s="89" t="s">
        <v>96</v>
      </c>
      <c r="Y8" s="89" t="s">
        <v>96</v>
      </c>
      <c r="Z8" s="89"/>
      <c r="AA8" s="181" t="s">
        <v>99</v>
      </c>
      <c r="AB8" s="162"/>
      <c r="AC8" s="163"/>
      <c r="AD8" s="164"/>
      <c r="AE8" s="164"/>
      <c r="AF8" s="164"/>
      <c r="AG8" s="164"/>
      <c r="AH8" s="164"/>
      <c r="AI8" s="164"/>
    </row>
    <row r="9" spans="1:35" s="168" customFormat="1" ht="15" customHeight="1" x14ac:dyDescent="0.25">
      <c r="A9" s="165"/>
      <c r="B9" s="182"/>
      <c r="C9" s="183"/>
      <c r="D9" s="184"/>
      <c r="E9" s="184"/>
      <c r="F9" s="184"/>
      <c r="G9" s="184"/>
      <c r="H9" s="184"/>
      <c r="I9" s="185"/>
      <c r="J9" s="184"/>
      <c r="K9" s="184"/>
      <c r="L9" s="184"/>
      <c r="M9" s="184"/>
      <c r="N9" s="184"/>
      <c r="O9" s="184"/>
      <c r="P9" s="184"/>
      <c r="Q9" s="184"/>
      <c r="R9" s="186"/>
      <c r="S9" s="186"/>
      <c r="T9" s="187"/>
      <c r="U9" s="187"/>
      <c r="V9" s="187"/>
      <c r="W9" s="187"/>
      <c r="X9" s="188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</row>
    <row r="10" spans="1:35" s="178" customFormat="1" ht="15" customHeight="1" x14ac:dyDescent="0.25">
      <c r="A10" s="165"/>
      <c r="B10" s="72" t="s">
        <v>92</v>
      </c>
      <c r="C10" s="189"/>
      <c r="D10" s="190"/>
      <c r="E10" s="75" t="s">
        <v>62</v>
      </c>
      <c r="F10" s="75" t="s">
        <v>57</v>
      </c>
      <c r="G10" s="76" t="s">
        <v>29</v>
      </c>
      <c r="H10" s="75" t="s">
        <v>91</v>
      </c>
      <c r="I10" s="24"/>
      <c r="J10" s="191" t="s">
        <v>93</v>
      </c>
      <c r="K10" s="179"/>
      <c r="L10" s="179"/>
      <c r="M10" s="18" t="s">
        <v>94</v>
      </c>
      <c r="N10" s="18" t="s">
        <v>62</v>
      </c>
      <c r="O10" s="18" t="s">
        <v>57</v>
      </c>
      <c r="P10" s="18" t="s">
        <v>29</v>
      </c>
      <c r="Q10" s="18" t="s">
        <v>91</v>
      </c>
      <c r="R10" s="108"/>
      <c r="S10" s="111"/>
      <c r="T10" s="147"/>
      <c r="U10" s="147"/>
      <c r="V10" s="147"/>
      <c r="W10" s="147"/>
      <c r="X10" s="165" t="s">
        <v>100</v>
      </c>
      <c r="Y10" s="93" t="s">
        <v>50</v>
      </c>
      <c r="Z10" s="192"/>
      <c r="AA10" s="164"/>
      <c r="AB10" s="164"/>
      <c r="AC10" s="164"/>
      <c r="AD10" s="164"/>
      <c r="AE10" s="164"/>
      <c r="AF10" s="164"/>
      <c r="AG10" s="164"/>
      <c r="AH10" s="164"/>
      <c r="AI10" s="164"/>
    </row>
    <row r="11" spans="1:35" s="178" customFormat="1" ht="15" customHeight="1" x14ac:dyDescent="0.2">
      <c r="A11" s="165"/>
      <c r="B11" s="193" t="s">
        <v>12</v>
      </c>
      <c r="C11" s="70"/>
      <c r="D11" s="194"/>
      <c r="E11" s="25">
        <f>PRODUCT(E8)</f>
        <v>53</v>
      </c>
      <c r="F11" s="25">
        <f>PRODUCT(F8)</f>
        <v>41</v>
      </c>
      <c r="G11" s="25">
        <f>PRODUCT(G8)</f>
        <v>12</v>
      </c>
      <c r="H11" s="33">
        <f>PRODUCT(F11/E11)</f>
        <v>0.77358490566037741</v>
      </c>
      <c r="I11" s="24"/>
      <c r="J11" s="193" t="s">
        <v>95</v>
      </c>
      <c r="K11" s="70"/>
      <c r="L11" s="70"/>
      <c r="M11" s="195" t="s">
        <v>96</v>
      </c>
      <c r="N11" s="25">
        <f>PRODUCT(O11+P11)</f>
        <v>5</v>
      </c>
      <c r="O11" s="25">
        <v>5</v>
      </c>
      <c r="P11" s="25">
        <v>0</v>
      </c>
      <c r="Q11" s="33">
        <f>PRODUCT(O11/N11)</f>
        <v>1</v>
      </c>
      <c r="R11" s="108"/>
      <c r="S11" s="111"/>
      <c r="T11" s="147"/>
      <c r="U11" s="147"/>
      <c r="V11" s="147"/>
      <c r="W11" s="147"/>
      <c r="X11" s="164"/>
      <c r="Y11" s="109"/>
      <c r="Z11" s="192"/>
      <c r="AA11" s="164"/>
      <c r="AB11" s="164"/>
      <c r="AC11" s="164"/>
      <c r="AD11" s="164"/>
      <c r="AE11" s="164"/>
      <c r="AF11" s="164"/>
      <c r="AG11" s="164"/>
      <c r="AH11" s="164"/>
      <c r="AI11" s="164"/>
    </row>
    <row r="12" spans="1:35" s="178" customFormat="1" ht="15" customHeight="1" x14ac:dyDescent="0.2">
      <c r="A12" s="165"/>
      <c r="B12" s="196" t="s">
        <v>14</v>
      </c>
      <c r="C12" s="197"/>
      <c r="D12" s="198"/>
      <c r="E12" s="25">
        <f>SUM(J8)</f>
        <v>14</v>
      </c>
      <c r="F12" s="25">
        <f>SUM(K8)</f>
        <v>9</v>
      </c>
      <c r="G12" s="25">
        <f>SUM(L8)</f>
        <v>5</v>
      </c>
      <c r="H12" s="33">
        <f>PRODUCT(F12/E12)</f>
        <v>0.6428571428571429</v>
      </c>
      <c r="I12" s="24"/>
      <c r="J12" s="199" t="s">
        <v>97</v>
      </c>
      <c r="K12" s="200"/>
      <c r="L12" s="200"/>
      <c r="M12" s="195" t="s">
        <v>96</v>
      </c>
      <c r="N12" s="25">
        <f>PRODUCT(O12+P12)</f>
        <v>5</v>
      </c>
      <c r="O12" s="25">
        <v>4</v>
      </c>
      <c r="P12" s="25">
        <v>1</v>
      </c>
      <c r="Q12" s="33">
        <f>PRODUCT(O12/N12)</f>
        <v>0.8</v>
      </c>
      <c r="R12" s="108"/>
      <c r="S12" s="111"/>
      <c r="T12" s="147"/>
      <c r="U12" s="147"/>
      <c r="V12" s="147"/>
      <c r="W12" s="147"/>
      <c r="X12" s="164"/>
      <c r="Y12" s="165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</row>
    <row r="13" spans="1:35" s="178" customFormat="1" ht="15" customHeight="1" x14ac:dyDescent="0.2">
      <c r="A13" s="165"/>
      <c r="B13" s="193" t="s">
        <v>15</v>
      </c>
      <c r="C13" s="70"/>
      <c r="D13" s="194"/>
      <c r="E13" s="25"/>
      <c r="F13" s="25"/>
      <c r="G13" s="25"/>
      <c r="H13" s="33"/>
      <c r="I13" s="24"/>
      <c r="J13" s="193" t="s">
        <v>98</v>
      </c>
      <c r="K13" s="70"/>
      <c r="L13" s="11"/>
      <c r="M13" s="195" t="s">
        <v>99</v>
      </c>
      <c r="N13" s="25">
        <f>PRODUCT(O13+P13)</f>
        <v>4</v>
      </c>
      <c r="O13" s="25">
        <v>0</v>
      </c>
      <c r="P13" s="25">
        <v>4</v>
      </c>
      <c r="Q13" s="33">
        <f>PRODUCT(O13/N13)</f>
        <v>0</v>
      </c>
      <c r="R13" s="108"/>
      <c r="S13" s="111"/>
      <c r="T13" s="147"/>
      <c r="U13" s="147"/>
      <c r="V13" s="147"/>
      <c r="W13" s="147"/>
      <c r="X13" s="24"/>
      <c r="Y13" s="2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</row>
    <row r="14" spans="1:35" s="178" customFormat="1" ht="15" customHeight="1" x14ac:dyDescent="0.2">
      <c r="A14" s="165"/>
      <c r="B14" s="174" t="s">
        <v>24</v>
      </c>
      <c r="C14" s="20"/>
      <c r="D14" s="201"/>
      <c r="E14" s="18">
        <f>SUM(E11:E13)</f>
        <v>67</v>
      </c>
      <c r="F14" s="18">
        <f>SUM(F11:F13)</f>
        <v>50</v>
      </c>
      <c r="G14" s="18">
        <f>SUM(G11:G13)</f>
        <v>17</v>
      </c>
      <c r="H14" s="40">
        <f>PRODUCT(F14/E14)</f>
        <v>0.74626865671641796</v>
      </c>
      <c r="I14" s="24"/>
      <c r="J14" s="174" t="s">
        <v>24</v>
      </c>
      <c r="K14" s="201"/>
      <c r="L14" s="201"/>
      <c r="M14" s="18"/>
      <c r="N14" s="18">
        <f>SUM(N11:N13)</f>
        <v>14</v>
      </c>
      <c r="O14" s="18">
        <f>SUM(O11:O13)</f>
        <v>9</v>
      </c>
      <c r="P14" s="18">
        <f>SUM(P11:P13)</f>
        <v>5</v>
      </c>
      <c r="Q14" s="40">
        <f>PRODUCT(O14/N14)</f>
        <v>0.6428571428571429</v>
      </c>
      <c r="R14" s="108"/>
      <c r="S14" s="111"/>
      <c r="T14" s="147"/>
      <c r="U14" s="147"/>
      <c r="V14" s="147"/>
      <c r="W14" s="147"/>
      <c r="X14" s="24"/>
      <c r="Y14" s="2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</row>
    <row r="15" spans="1:35" s="202" customFormat="1" ht="15" customHeight="1" x14ac:dyDescent="0.2">
      <c r="A15" s="165"/>
      <c r="B15" s="165"/>
      <c r="C15" s="93"/>
      <c r="D15" s="192"/>
      <c r="E15" s="165"/>
      <c r="F15" s="24"/>
      <c r="G15" s="24"/>
      <c r="H15" s="24"/>
      <c r="I15" s="187"/>
      <c r="J15" s="165"/>
      <c r="K15" s="24"/>
      <c r="L15" s="24"/>
      <c r="M15" s="24"/>
      <c r="N15" s="165"/>
      <c r="O15" s="24"/>
      <c r="P15" s="24"/>
      <c r="Q15" s="24"/>
      <c r="R15" s="108"/>
      <c r="S15" s="111"/>
      <c r="T15" s="165"/>
      <c r="U15" s="165"/>
      <c r="V15" s="165"/>
      <c r="W15" s="24"/>
      <c r="X15" s="24"/>
      <c r="Y15" s="2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</row>
    <row r="16" spans="1:35" s="202" customFormat="1" ht="15" customHeight="1" x14ac:dyDescent="0.2">
      <c r="A16" s="165"/>
      <c r="B16" s="165"/>
      <c r="C16" s="93"/>
      <c r="D16" s="165"/>
      <c r="E16" s="165"/>
      <c r="F16" s="24"/>
      <c r="G16" s="24"/>
      <c r="H16" s="24"/>
      <c r="I16" s="147"/>
      <c r="J16" s="165"/>
      <c r="K16" s="24"/>
      <c r="L16" s="24"/>
      <c r="M16" s="24"/>
      <c r="N16" s="165"/>
      <c r="O16" s="24"/>
      <c r="P16" s="24"/>
      <c r="Q16" s="24"/>
      <c r="R16" s="108"/>
      <c r="S16" s="111"/>
      <c r="T16" s="165"/>
      <c r="U16" s="165"/>
      <c r="V16" s="165"/>
      <c r="W16" s="24"/>
      <c r="X16" s="24"/>
      <c r="Y16" s="2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</row>
    <row r="17" spans="1:35" s="202" customFormat="1" ht="15" customHeight="1" x14ac:dyDescent="0.2">
      <c r="A17" s="165"/>
      <c r="B17" s="165"/>
      <c r="C17" s="93"/>
      <c r="D17" s="192"/>
      <c r="E17" s="165"/>
      <c r="F17" s="24"/>
      <c r="G17" s="24"/>
      <c r="H17" s="24"/>
      <c r="I17" s="147"/>
      <c r="J17" s="165"/>
      <c r="K17" s="24"/>
      <c r="L17" s="24"/>
      <c r="M17" s="24"/>
      <c r="N17" s="165"/>
      <c r="O17" s="24"/>
      <c r="P17" s="24"/>
      <c r="Q17" s="24"/>
      <c r="R17" s="108"/>
      <c r="S17" s="111"/>
      <c r="T17" s="165"/>
      <c r="U17" s="165"/>
      <c r="V17" s="165"/>
      <c r="W17" s="24"/>
      <c r="X17" s="24"/>
      <c r="Y17" s="2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</row>
    <row r="18" spans="1:35" s="202" customFormat="1" ht="15" customHeight="1" x14ac:dyDescent="0.2">
      <c r="A18" s="165"/>
      <c r="B18" s="165"/>
      <c r="C18" s="93"/>
      <c r="D18" s="192"/>
      <c r="E18" s="165"/>
      <c r="F18" s="24"/>
      <c r="G18" s="24"/>
      <c r="H18" s="24"/>
      <c r="I18" s="147"/>
      <c r="J18" s="165"/>
      <c r="K18" s="24"/>
      <c r="L18" s="24"/>
      <c r="M18" s="24"/>
      <c r="N18" s="165"/>
      <c r="O18" s="24"/>
      <c r="P18" s="24"/>
      <c r="Q18" s="24"/>
      <c r="R18" s="108"/>
      <c r="S18" s="111"/>
      <c r="T18" s="165"/>
      <c r="U18" s="165"/>
      <c r="V18" s="165"/>
      <c r="W18" s="24"/>
      <c r="X18" s="24"/>
      <c r="Y18" s="2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</row>
    <row r="19" spans="1:35" s="202" customFormat="1" ht="15" customHeight="1" x14ac:dyDescent="0.2">
      <c r="A19" s="165"/>
      <c r="B19" s="165"/>
      <c r="C19" s="93"/>
      <c r="D19" s="192"/>
      <c r="E19" s="165"/>
      <c r="F19" s="24"/>
      <c r="G19" s="24"/>
      <c r="H19" s="24"/>
      <c r="I19" s="147"/>
      <c r="J19" s="165"/>
      <c r="K19" s="24"/>
      <c r="L19" s="24"/>
      <c r="M19" s="24"/>
      <c r="N19" s="165"/>
      <c r="O19" s="24"/>
      <c r="P19" s="24"/>
      <c r="Q19" s="24"/>
      <c r="R19" s="108"/>
      <c r="S19" s="111"/>
      <c r="T19" s="165"/>
      <c r="U19" s="165"/>
      <c r="V19" s="165"/>
      <c r="W19" s="24"/>
      <c r="X19" s="24"/>
      <c r="Y19" s="2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</row>
    <row r="20" spans="1:35" s="202" customFormat="1" ht="15" customHeight="1" x14ac:dyDescent="0.2">
      <c r="A20" s="165"/>
      <c r="B20" s="165"/>
      <c r="C20" s="93"/>
      <c r="D20" s="192"/>
      <c r="E20" s="165"/>
      <c r="F20" s="24"/>
      <c r="G20" s="24"/>
      <c r="H20" s="24"/>
      <c r="I20" s="147"/>
      <c r="J20" s="165"/>
      <c r="K20" s="24"/>
      <c r="L20" s="24"/>
      <c r="M20" s="24"/>
      <c r="N20" s="165"/>
      <c r="O20" s="24"/>
      <c r="P20" s="24"/>
      <c r="Q20" s="24"/>
      <c r="R20" s="108"/>
      <c r="S20" s="111"/>
      <c r="T20" s="165"/>
      <c r="U20" s="165"/>
      <c r="V20" s="165"/>
      <c r="W20" s="24"/>
      <c r="X20" s="24"/>
      <c r="Y20" s="2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</row>
    <row r="21" spans="1:35" s="112" customFormat="1" ht="15" customHeight="1" x14ac:dyDescent="0.2">
      <c r="A21" s="42"/>
      <c r="B21" s="109"/>
      <c r="C21" s="203"/>
      <c r="D21" s="110"/>
      <c r="E21" s="109"/>
      <c r="F21" s="108"/>
      <c r="G21" s="108"/>
      <c r="H21" s="108"/>
      <c r="I21" s="111"/>
      <c r="J21" s="109"/>
      <c r="K21" s="108"/>
      <c r="L21" s="108"/>
      <c r="M21" s="108"/>
      <c r="N21" s="109"/>
      <c r="O21" s="108"/>
      <c r="P21" s="108"/>
      <c r="Q21" s="108"/>
      <c r="R21" s="108"/>
      <c r="S21" s="108"/>
      <c r="T21" s="109"/>
      <c r="U21" s="109"/>
      <c r="V21" s="109"/>
      <c r="W21" s="24"/>
      <c r="X21" s="24"/>
      <c r="Y21" s="2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</row>
    <row r="22" spans="1:35" s="112" customFormat="1" ht="15" customHeight="1" x14ac:dyDescent="0.2">
      <c r="A22" s="42"/>
      <c r="B22" s="109"/>
      <c r="C22" s="203"/>
      <c r="D22" s="110"/>
      <c r="E22" s="109"/>
      <c r="F22" s="108"/>
      <c r="G22" s="108"/>
      <c r="H22" s="108"/>
      <c r="I22" s="111"/>
      <c r="J22" s="109"/>
      <c r="K22" s="108"/>
      <c r="L22" s="108"/>
      <c r="M22" s="108"/>
      <c r="N22" s="109"/>
      <c r="O22" s="108"/>
      <c r="P22" s="108"/>
      <c r="Q22" s="108"/>
      <c r="R22" s="108"/>
      <c r="S22" s="108"/>
      <c r="T22" s="109"/>
      <c r="U22" s="109"/>
      <c r="V22" s="109"/>
      <c r="W22" s="24"/>
      <c r="X22" s="24"/>
      <c r="Y22" s="24"/>
      <c r="Z22" s="164"/>
      <c r="AA22" s="164"/>
      <c r="AB22" s="164"/>
      <c r="AC22" s="164"/>
      <c r="AD22" s="164"/>
      <c r="AE22" s="164"/>
      <c r="AF22" s="164"/>
      <c r="AG22" s="1"/>
      <c r="AH22" s="1"/>
      <c r="AI22" s="1"/>
    </row>
    <row r="23" spans="1:35" s="112" customFormat="1" ht="15" customHeight="1" x14ac:dyDescent="0.2">
      <c r="A23" s="42"/>
      <c r="B23" s="109"/>
      <c r="C23" s="203"/>
      <c r="D23" s="110"/>
      <c r="E23" s="109"/>
      <c r="F23" s="108"/>
      <c r="G23" s="108"/>
      <c r="H23" s="108"/>
      <c r="I23" s="111"/>
      <c r="J23" s="109"/>
      <c r="K23" s="108"/>
      <c r="L23" s="108"/>
      <c r="M23" s="108"/>
      <c r="N23" s="109"/>
      <c r="O23" s="108"/>
      <c r="P23" s="108"/>
      <c r="Q23" s="108"/>
      <c r="R23" s="108"/>
      <c r="S23" s="108"/>
      <c r="T23" s="109"/>
      <c r="U23" s="109"/>
      <c r="V23" s="109"/>
      <c r="W23" s="24"/>
      <c r="X23" s="24"/>
      <c r="Y23" s="24"/>
      <c r="Z23" s="164"/>
      <c r="AA23" s="164"/>
      <c r="AB23" s="164"/>
      <c r="AC23" s="164"/>
      <c r="AD23" s="164"/>
      <c r="AE23" s="164"/>
      <c r="AF23" s="164"/>
      <c r="AG23" s="1"/>
      <c r="AH23" s="1"/>
      <c r="AI23" s="1"/>
    </row>
    <row r="24" spans="1:35" s="112" customFormat="1" ht="15" customHeight="1" x14ac:dyDescent="0.2">
      <c r="A24" s="42"/>
      <c r="B24" s="109"/>
      <c r="C24" s="203"/>
      <c r="D24" s="110"/>
      <c r="E24" s="109"/>
      <c r="F24" s="108"/>
      <c r="G24" s="108"/>
      <c r="H24" s="108"/>
      <c r="I24" s="111"/>
      <c r="J24" s="109"/>
      <c r="K24" s="108"/>
      <c r="L24" s="108"/>
      <c r="M24" s="108"/>
      <c r="N24" s="109"/>
      <c r="O24" s="108"/>
      <c r="P24" s="108"/>
      <c r="Q24" s="108"/>
      <c r="R24" s="108"/>
      <c r="S24" s="108"/>
      <c r="T24" s="109"/>
      <c r="U24" s="109"/>
      <c r="V24" s="109"/>
      <c r="W24" s="24"/>
      <c r="X24" s="24"/>
      <c r="Y24" s="24"/>
      <c r="Z24" s="164"/>
      <c r="AA24" s="164"/>
      <c r="AB24" s="164"/>
      <c r="AC24" s="164"/>
      <c r="AD24" s="164"/>
      <c r="AE24" s="164"/>
      <c r="AF24" s="164"/>
      <c r="AG24" s="1"/>
      <c r="AH24" s="1"/>
      <c r="AI24" s="1"/>
    </row>
    <row r="25" spans="1:35" s="112" customFormat="1" ht="15" customHeight="1" x14ac:dyDescent="0.2">
      <c r="A25" s="42"/>
      <c r="B25" s="109"/>
      <c r="C25" s="203"/>
      <c r="D25" s="110"/>
      <c r="E25" s="109"/>
      <c r="F25" s="108"/>
      <c r="G25" s="108"/>
      <c r="H25" s="108"/>
      <c r="I25" s="111"/>
      <c r="J25" s="109"/>
      <c r="K25" s="108"/>
      <c r="L25" s="108"/>
      <c r="M25" s="108"/>
      <c r="N25" s="109"/>
      <c r="O25" s="108"/>
      <c r="P25" s="108"/>
      <c r="Q25" s="108"/>
      <c r="R25" s="108"/>
      <c r="S25" s="108"/>
      <c r="T25" s="109"/>
      <c r="U25" s="109"/>
      <c r="V25" s="109"/>
      <c r="W25" s="24"/>
      <c r="X25" s="24"/>
      <c r="Y25" s="24"/>
      <c r="Z25" s="164"/>
      <c r="AA25" s="164"/>
      <c r="AB25" s="164"/>
      <c r="AC25" s="164"/>
      <c r="AD25" s="164"/>
      <c r="AE25" s="164"/>
      <c r="AF25" s="164"/>
      <c r="AG25" s="1"/>
      <c r="AH25" s="1"/>
      <c r="AI25" s="1"/>
    </row>
    <row r="26" spans="1:35" ht="15" customHeight="1" x14ac:dyDescent="0.2">
      <c r="A26" s="42"/>
      <c r="B26" s="109"/>
      <c r="C26" s="203"/>
      <c r="D26" s="110"/>
      <c r="E26" s="109"/>
      <c r="F26" s="108"/>
      <c r="G26" s="108"/>
      <c r="H26" s="108"/>
      <c r="I26" s="111"/>
      <c r="J26" s="109"/>
      <c r="K26" s="108"/>
      <c r="L26" s="108"/>
      <c r="M26" s="108"/>
      <c r="N26" s="109"/>
      <c r="O26" s="108"/>
      <c r="P26" s="108"/>
      <c r="Q26" s="108"/>
      <c r="R26" s="108"/>
      <c r="S26" s="108"/>
      <c r="T26" s="109"/>
      <c r="U26" s="109"/>
      <c r="V26" s="109"/>
      <c r="W26" s="24"/>
      <c r="X26" s="24"/>
      <c r="Y26" s="24"/>
      <c r="Z26" s="164"/>
      <c r="AA26" s="164"/>
      <c r="AB26" s="164"/>
      <c r="AC26" s="164"/>
      <c r="AD26" s="164"/>
      <c r="AE26" s="164"/>
      <c r="AF26" s="164"/>
      <c r="AG26" s="1"/>
      <c r="AH26" s="1"/>
      <c r="AI26" s="1"/>
    </row>
    <row r="27" spans="1:35" ht="15" customHeight="1" x14ac:dyDescent="0.2">
      <c r="A27" s="42"/>
      <c r="B27" s="109"/>
      <c r="C27" s="203"/>
      <c r="D27" s="110"/>
      <c r="E27" s="109"/>
      <c r="F27" s="108"/>
      <c r="G27" s="108"/>
      <c r="H27" s="108"/>
      <c r="I27" s="111"/>
      <c r="J27" s="109"/>
      <c r="K27" s="108"/>
      <c r="L27" s="108"/>
      <c r="M27" s="108"/>
      <c r="N27" s="109"/>
      <c r="O27" s="108"/>
      <c r="P27" s="108"/>
      <c r="Q27" s="108"/>
      <c r="R27" s="108"/>
      <c r="S27" s="108"/>
      <c r="T27" s="109"/>
      <c r="U27" s="109"/>
      <c r="V27" s="109"/>
      <c r="W27" s="24"/>
      <c r="X27" s="24"/>
      <c r="Y27" s="24"/>
      <c r="Z27" s="164"/>
      <c r="AA27" s="164"/>
      <c r="AB27" s="164"/>
      <c r="AC27" s="164"/>
      <c r="AD27" s="164"/>
      <c r="AE27" s="164"/>
      <c r="AF27" s="164"/>
      <c r="AG27" s="1"/>
      <c r="AH27" s="1"/>
      <c r="AI27" s="1"/>
    </row>
    <row r="28" spans="1:35" ht="15" customHeight="1" x14ac:dyDescent="0.2">
      <c r="A28" s="42"/>
      <c r="B28" s="109"/>
      <c r="C28" s="203"/>
      <c r="D28" s="110"/>
      <c r="E28" s="109"/>
      <c r="F28" s="108"/>
      <c r="G28" s="108"/>
      <c r="H28" s="108"/>
      <c r="I28" s="111"/>
      <c r="J28" s="109"/>
      <c r="K28" s="108"/>
      <c r="L28" s="108"/>
      <c r="M28" s="108"/>
      <c r="N28" s="109"/>
      <c r="O28" s="108"/>
      <c r="P28" s="108"/>
      <c r="Q28" s="108"/>
      <c r="R28" s="108"/>
      <c r="S28" s="108"/>
      <c r="T28" s="109"/>
      <c r="U28" s="109"/>
      <c r="V28" s="109"/>
      <c r="W28" s="24"/>
      <c r="X28" s="24"/>
      <c r="Y28" s="24"/>
      <c r="Z28" s="164"/>
      <c r="AA28" s="164"/>
      <c r="AB28" s="164"/>
      <c r="AC28" s="164"/>
      <c r="AD28" s="164"/>
      <c r="AE28" s="164"/>
      <c r="AF28" s="164"/>
      <c r="AG28" s="1"/>
      <c r="AH28" s="1"/>
      <c r="AI28" s="1"/>
    </row>
    <row r="29" spans="1:35" ht="15" customHeight="1" x14ac:dyDescent="0.2">
      <c r="A29" s="42"/>
      <c r="B29" s="109"/>
      <c r="C29" s="203"/>
      <c r="D29" s="110"/>
      <c r="E29" s="109"/>
      <c r="F29" s="108"/>
      <c r="G29" s="108"/>
      <c r="H29" s="108"/>
      <c r="I29" s="111"/>
      <c r="J29" s="109"/>
      <c r="K29" s="108"/>
      <c r="L29" s="108"/>
      <c r="M29" s="108"/>
      <c r="N29" s="109"/>
      <c r="O29" s="108"/>
      <c r="P29" s="108"/>
      <c r="Q29" s="108"/>
      <c r="R29" s="108"/>
      <c r="S29" s="108"/>
      <c r="T29" s="109"/>
      <c r="U29" s="109"/>
      <c r="V29" s="109"/>
      <c r="W29" s="24"/>
      <c r="X29" s="24"/>
      <c r="Y29" s="24"/>
      <c r="Z29" s="164"/>
      <c r="AA29" s="164"/>
      <c r="AB29" s="164"/>
      <c r="AC29" s="164"/>
      <c r="AD29" s="164"/>
      <c r="AE29" s="164"/>
      <c r="AF29" s="164"/>
      <c r="AG29" s="1"/>
      <c r="AH29" s="1"/>
      <c r="AI29" s="1"/>
    </row>
    <row r="30" spans="1:35" ht="15" customHeight="1" x14ac:dyDescent="0.2">
      <c r="A30" s="42"/>
      <c r="B30" s="109"/>
      <c r="C30" s="203"/>
      <c r="D30" s="110"/>
      <c r="E30" s="109"/>
      <c r="F30" s="108"/>
      <c r="G30" s="108"/>
      <c r="H30" s="108"/>
      <c r="I30" s="111"/>
      <c r="J30" s="109"/>
      <c r="K30" s="108"/>
      <c r="L30" s="108"/>
      <c r="M30" s="108"/>
      <c r="N30" s="109"/>
      <c r="O30" s="108"/>
      <c r="P30" s="108"/>
      <c r="Q30" s="108"/>
      <c r="R30" s="108"/>
      <c r="S30" s="108"/>
      <c r="T30" s="109"/>
      <c r="U30" s="109"/>
      <c r="V30" s="109"/>
      <c r="W30" s="24"/>
      <c r="X30" s="24"/>
      <c r="Y30" s="24"/>
      <c r="Z30" s="164"/>
      <c r="AA30" s="164"/>
      <c r="AB30" s="164"/>
      <c r="AC30" s="164"/>
      <c r="AD30" s="164"/>
      <c r="AE30" s="164"/>
      <c r="AF30" s="164"/>
      <c r="AG30" s="1"/>
      <c r="AH30" s="1"/>
      <c r="AI30" s="1"/>
    </row>
    <row r="31" spans="1:35" ht="15" customHeight="1" x14ac:dyDescent="0.2">
      <c r="A31" s="42"/>
      <c r="B31" s="109"/>
      <c r="C31" s="203"/>
      <c r="D31" s="110"/>
      <c r="E31" s="109"/>
      <c r="F31" s="108"/>
      <c r="G31" s="108"/>
      <c r="H31" s="108"/>
      <c r="I31" s="111"/>
      <c r="J31" s="109"/>
      <c r="K31" s="108"/>
      <c r="L31" s="108"/>
      <c r="M31" s="108"/>
      <c r="N31" s="109"/>
      <c r="O31" s="108"/>
      <c r="P31" s="108"/>
      <c r="Q31" s="108"/>
      <c r="R31" s="108"/>
      <c r="S31" s="108"/>
      <c r="T31" s="109"/>
      <c r="U31" s="109"/>
      <c r="V31" s="109"/>
      <c r="W31" s="24"/>
      <c r="X31" s="24"/>
      <c r="Y31" s="24"/>
      <c r="Z31" s="164"/>
      <c r="AA31" s="164"/>
      <c r="AB31" s="164"/>
      <c r="AC31" s="164"/>
      <c r="AD31" s="164"/>
      <c r="AE31" s="164"/>
      <c r="AF31" s="164"/>
      <c r="AG31" s="1"/>
      <c r="AH31" s="1"/>
      <c r="AI31" s="1"/>
    </row>
    <row r="32" spans="1:35" ht="15" customHeight="1" x14ac:dyDescent="0.2">
      <c r="A32" s="42"/>
      <c r="B32" s="109"/>
      <c r="C32" s="203"/>
      <c r="D32" s="110"/>
      <c r="E32" s="109"/>
      <c r="F32" s="108"/>
      <c r="G32" s="108"/>
      <c r="H32" s="108"/>
      <c r="I32" s="111"/>
      <c r="J32" s="109"/>
      <c r="K32" s="108"/>
      <c r="L32" s="108"/>
      <c r="M32" s="108"/>
      <c r="N32" s="109"/>
      <c r="O32" s="108"/>
      <c r="P32" s="108"/>
      <c r="Q32" s="108"/>
      <c r="R32" s="147"/>
      <c r="S32" s="147"/>
      <c r="T32" s="109"/>
      <c r="U32" s="109"/>
      <c r="V32" s="109"/>
      <c r="W32" s="24"/>
      <c r="X32" s="24"/>
      <c r="Y32" s="24"/>
      <c r="Z32" s="164"/>
      <c r="AA32" s="164"/>
      <c r="AB32" s="164"/>
      <c r="AC32" s="164"/>
      <c r="AD32" s="164"/>
      <c r="AE32" s="164"/>
      <c r="AF32" s="164"/>
      <c r="AG32" s="42"/>
      <c r="AH32" s="42"/>
      <c r="AI32" s="42"/>
    </row>
    <row r="33" spans="1:35" ht="15" customHeight="1" x14ac:dyDescent="0.2">
      <c r="A33" s="42"/>
      <c r="B33" s="109"/>
      <c r="C33" s="203"/>
      <c r="D33" s="110"/>
      <c r="E33" s="109"/>
      <c r="F33" s="108"/>
      <c r="G33" s="108"/>
      <c r="H33" s="108"/>
      <c r="I33" s="111"/>
      <c r="J33" s="109"/>
      <c r="K33" s="108"/>
      <c r="L33" s="108"/>
      <c r="M33" s="108"/>
      <c r="N33" s="109"/>
      <c r="O33" s="108"/>
      <c r="P33" s="108"/>
      <c r="Q33" s="108"/>
      <c r="R33" s="108"/>
      <c r="S33" s="108"/>
      <c r="T33" s="109"/>
      <c r="U33" s="109"/>
      <c r="V33" s="109"/>
      <c r="W33" s="24"/>
      <c r="X33" s="24"/>
      <c r="Y33" s="24"/>
      <c r="Z33" s="164"/>
      <c r="AA33" s="164"/>
      <c r="AB33" s="164"/>
      <c r="AC33" s="164"/>
      <c r="AD33" s="164"/>
      <c r="AE33" s="164"/>
      <c r="AF33" s="164"/>
      <c r="AG33" s="42"/>
      <c r="AH33" s="42"/>
      <c r="AI33" s="42"/>
    </row>
    <row r="34" spans="1:35" ht="15" customHeight="1" x14ac:dyDescent="0.2">
      <c r="A34" s="42"/>
      <c r="B34" s="109"/>
      <c r="C34" s="203"/>
      <c r="D34" s="110"/>
      <c r="E34" s="109"/>
      <c r="F34" s="108"/>
      <c r="G34" s="108"/>
      <c r="H34" s="108"/>
      <c r="I34" s="111"/>
      <c r="J34" s="109"/>
      <c r="K34" s="108"/>
      <c r="L34" s="108"/>
      <c r="M34" s="108"/>
      <c r="N34" s="109"/>
      <c r="O34" s="108"/>
      <c r="P34" s="108"/>
      <c r="Q34" s="108"/>
      <c r="R34" s="108"/>
      <c r="S34" s="108"/>
      <c r="T34" s="109"/>
      <c r="U34" s="109"/>
      <c r="V34" s="109"/>
      <c r="W34" s="24"/>
      <c r="X34" s="24"/>
      <c r="Y34" s="24"/>
      <c r="Z34" s="164"/>
      <c r="AA34" s="164"/>
      <c r="AB34" s="164"/>
      <c r="AC34" s="164"/>
      <c r="AD34" s="164"/>
      <c r="AE34" s="164"/>
      <c r="AF34" s="164"/>
      <c r="AG34" s="42"/>
      <c r="AH34" s="42"/>
      <c r="AI34" s="42"/>
    </row>
    <row r="35" spans="1:35" ht="15" customHeight="1" x14ac:dyDescent="0.2">
      <c r="A35" s="42"/>
      <c r="B35" s="109"/>
      <c r="C35" s="203"/>
      <c r="D35" s="110"/>
      <c r="E35" s="109"/>
      <c r="F35" s="108"/>
      <c r="G35" s="108"/>
      <c r="H35" s="108"/>
      <c r="I35" s="111"/>
      <c r="J35" s="109"/>
      <c r="K35" s="108"/>
      <c r="L35" s="108"/>
      <c r="M35" s="108"/>
      <c r="N35" s="109"/>
      <c r="O35" s="108"/>
      <c r="P35" s="108"/>
      <c r="Q35" s="108"/>
      <c r="R35" s="108"/>
      <c r="S35" s="108"/>
      <c r="T35" s="109"/>
      <c r="U35" s="109"/>
      <c r="V35" s="109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42"/>
      <c r="AH35" s="42"/>
      <c r="AI35" s="42"/>
    </row>
    <row r="36" spans="1:35" ht="15" customHeight="1" x14ac:dyDescent="0.2">
      <c r="A36" s="42"/>
      <c r="B36" s="109"/>
      <c r="C36" s="203"/>
      <c r="D36" s="110"/>
      <c r="E36" s="109"/>
      <c r="F36" s="108"/>
      <c r="G36" s="108"/>
      <c r="H36" s="108"/>
      <c r="I36" s="111"/>
      <c r="J36" s="109"/>
      <c r="K36" s="108"/>
      <c r="L36" s="108"/>
      <c r="M36" s="108"/>
      <c r="N36" s="109"/>
      <c r="O36" s="108"/>
      <c r="P36" s="108"/>
      <c r="Q36" s="108"/>
      <c r="R36" s="108"/>
      <c r="S36" s="108"/>
      <c r="T36" s="109"/>
      <c r="U36" s="109"/>
      <c r="V36" s="109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42"/>
      <c r="AH36" s="42"/>
      <c r="AI36" s="42"/>
    </row>
    <row r="37" spans="1:35" ht="15" customHeight="1" x14ac:dyDescent="0.2">
      <c r="A37" s="42"/>
      <c r="B37" s="109"/>
      <c r="C37" s="203"/>
      <c r="D37" s="110"/>
      <c r="E37" s="109"/>
      <c r="F37" s="108"/>
      <c r="G37" s="108"/>
      <c r="H37" s="108"/>
      <c r="I37" s="111"/>
      <c r="J37" s="109"/>
      <c r="K37" s="108"/>
      <c r="L37" s="108"/>
      <c r="M37" s="108"/>
      <c r="N37" s="109"/>
      <c r="O37" s="108"/>
      <c r="P37" s="108"/>
      <c r="Q37" s="108"/>
      <c r="R37" s="108"/>
      <c r="S37" s="108"/>
      <c r="T37" s="109"/>
      <c r="U37" s="109"/>
      <c r="V37" s="109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42"/>
      <c r="AH37" s="42"/>
      <c r="AI37" s="42"/>
    </row>
    <row r="38" spans="1:35" ht="15" customHeight="1" x14ac:dyDescent="0.2">
      <c r="A38" s="42"/>
      <c r="B38" s="109"/>
      <c r="C38" s="203"/>
      <c r="D38" s="110"/>
      <c r="E38" s="109"/>
      <c r="F38" s="108"/>
      <c r="G38" s="108"/>
      <c r="H38" s="108"/>
      <c r="I38" s="111"/>
      <c r="J38" s="109"/>
      <c r="K38" s="108"/>
      <c r="L38" s="108"/>
      <c r="M38" s="108"/>
      <c r="N38" s="109"/>
      <c r="O38" s="108"/>
      <c r="P38" s="108"/>
      <c r="Q38" s="108"/>
      <c r="R38" s="108"/>
      <c r="S38" s="108"/>
      <c r="T38" s="109"/>
      <c r="U38" s="109"/>
      <c r="V38" s="109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42"/>
      <c r="AH38" s="42"/>
      <c r="AI38" s="42"/>
    </row>
    <row r="39" spans="1:35" ht="15" customHeight="1" x14ac:dyDescent="0.2">
      <c r="A39" s="42"/>
      <c r="B39" s="109"/>
      <c r="C39" s="203"/>
      <c r="D39" s="110"/>
      <c r="E39" s="109"/>
      <c r="F39" s="108"/>
      <c r="G39" s="108"/>
      <c r="H39" s="108"/>
      <c r="I39" s="111"/>
      <c r="J39" s="109"/>
      <c r="K39" s="108"/>
      <c r="L39" s="108"/>
      <c r="M39" s="108"/>
      <c r="N39" s="109"/>
      <c r="O39" s="108"/>
      <c r="P39" s="108"/>
      <c r="Q39" s="108"/>
      <c r="R39" s="108"/>
      <c r="S39" s="108"/>
      <c r="T39" s="109"/>
      <c r="U39" s="109"/>
      <c r="V39" s="109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42"/>
      <c r="AH39" s="42"/>
      <c r="AI39" s="42"/>
    </row>
    <row r="40" spans="1:35" ht="15" customHeight="1" x14ac:dyDescent="0.2">
      <c r="A40" s="42"/>
      <c r="B40" s="109"/>
      <c r="C40" s="203"/>
      <c r="D40" s="110"/>
      <c r="E40" s="109"/>
      <c r="F40" s="108"/>
      <c r="G40" s="108"/>
      <c r="H40" s="108"/>
      <c r="I40" s="111"/>
      <c r="J40" s="109"/>
      <c r="K40" s="108"/>
      <c r="L40" s="108"/>
      <c r="M40" s="108"/>
      <c r="N40" s="109"/>
      <c r="O40" s="108"/>
      <c r="P40" s="108"/>
      <c r="Q40" s="108"/>
      <c r="R40" s="108"/>
      <c r="S40" s="108"/>
      <c r="T40" s="109"/>
      <c r="U40" s="109"/>
      <c r="V40" s="109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42"/>
      <c r="AH40" s="42"/>
      <c r="AI40" s="42"/>
    </row>
    <row r="41" spans="1:35" ht="15" customHeight="1" x14ac:dyDescent="0.2">
      <c r="A41" s="42"/>
      <c r="B41" s="109"/>
      <c r="C41" s="203"/>
      <c r="D41" s="110"/>
      <c r="E41" s="109"/>
      <c r="F41" s="108"/>
      <c r="G41" s="108"/>
      <c r="H41" s="108"/>
      <c r="I41" s="111"/>
      <c r="J41" s="109"/>
      <c r="K41" s="108"/>
      <c r="L41" s="108"/>
      <c r="M41" s="108"/>
      <c r="N41" s="109"/>
      <c r="O41" s="108"/>
      <c r="P41" s="108"/>
      <c r="Q41" s="108"/>
      <c r="R41" s="108"/>
      <c r="S41" s="108"/>
      <c r="T41" s="109"/>
      <c r="U41" s="109"/>
      <c r="V41" s="109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42"/>
      <c r="AH41" s="42"/>
      <c r="AI41" s="42"/>
    </row>
    <row r="42" spans="1:35" ht="15" customHeight="1" x14ac:dyDescent="0.2">
      <c r="A42" s="42"/>
      <c r="B42" s="109"/>
      <c r="C42" s="203"/>
      <c r="D42" s="110"/>
      <c r="E42" s="109"/>
      <c r="F42" s="108"/>
      <c r="G42" s="108"/>
      <c r="H42" s="108"/>
      <c r="I42" s="111"/>
      <c r="J42" s="109"/>
      <c r="K42" s="108"/>
      <c r="L42" s="108"/>
      <c r="M42" s="108"/>
      <c r="N42" s="109"/>
      <c r="O42" s="108"/>
      <c r="P42" s="108"/>
      <c r="Q42" s="108"/>
      <c r="R42" s="108"/>
      <c r="S42" s="108"/>
      <c r="T42" s="109"/>
      <c r="U42" s="109"/>
      <c r="V42" s="109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42"/>
      <c r="AH42" s="42"/>
      <c r="AI42" s="42"/>
    </row>
    <row r="43" spans="1:35" ht="15" customHeight="1" x14ac:dyDescent="0.2">
      <c r="A43" s="42"/>
      <c r="B43" s="109"/>
      <c r="C43" s="203"/>
      <c r="D43" s="110"/>
      <c r="E43" s="109"/>
      <c r="F43" s="108"/>
      <c r="G43" s="108"/>
      <c r="H43" s="108"/>
      <c r="I43" s="111"/>
      <c r="J43" s="109"/>
      <c r="K43" s="108"/>
      <c r="L43" s="108"/>
      <c r="M43" s="108"/>
      <c r="N43" s="109"/>
      <c r="O43" s="108"/>
      <c r="P43" s="108"/>
      <c r="Q43" s="108"/>
      <c r="R43" s="108"/>
      <c r="S43" s="108"/>
      <c r="T43" s="109"/>
      <c r="U43" s="109"/>
      <c r="V43" s="109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42"/>
      <c r="AH43" s="42"/>
      <c r="AI43" s="42"/>
    </row>
    <row r="44" spans="1:35" ht="15" customHeight="1" x14ac:dyDescent="0.2">
      <c r="A44" s="42"/>
      <c r="B44" s="109"/>
      <c r="C44" s="203"/>
      <c r="D44" s="110"/>
      <c r="E44" s="109"/>
      <c r="F44" s="108"/>
      <c r="G44" s="108"/>
      <c r="H44" s="108"/>
      <c r="I44" s="111"/>
      <c r="J44" s="109"/>
      <c r="K44" s="108"/>
      <c r="L44" s="108"/>
      <c r="M44" s="108"/>
      <c r="N44" s="109"/>
      <c r="O44" s="108"/>
      <c r="P44" s="108"/>
      <c r="Q44" s="108"/>
      <c r="R44" s="108"/>
      <c r="S44" s="108"/>
      <c r="T44" s="109"/>
      <c r="U44" s="109"/>
      <c r="V44" s="109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42"/>
      <c r="AH44" s="42"/>
      <c r="AI44" s="42"/>
    </row>
    <row r="45" spans="1:35" ht="15" customHeight="1" x14ac:dyDescent="0.2">
      <c r="A45" s="42"/>
      <c r="B45" s="109"/>
      <c r="C45" s="203"/>
      <c r="D45" s="110"/>
      <c r="E45" s="109"/>
      <c r="F45" s="108"/>
      <c r="G45" s="108"/>
      <c r="H45" s="108"/>
      <c r="I45" s="111"/>
      <c r="J45" s="109"/>
      <c r="K45" s="108"/>
      <c r="L45" s="108"/>
      <c r="M45" s="108"/>
      <c r="N45" s="109"/>
      <c r="O45" s="108"/>
      <c r="P45" s="108"/>
      <c r="Q45" s="108"/>
      <c r="R45" s="108"/>
      <c r="S45" s="108"/>
      <c r="T45" s="109"/>
      <c r="U45" s="109"/>
      <c r="V45" s="109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42"/>
      <c r="AH45" s="42"/>
      <c r="AI45" s="42"/>
    </row>
    <row r="46" spans="1:35" ht="15" customHeight="1" x14ac:dyDescent="0.2">
      <c r="A46" s="42"/>
      <c r="B46" s="109"/>
      <c r="C46" s="203"/>
      <c r="D46" s="110"/>
      <c r="E46" s="109"/>
      <c r="F46" s="108"/>
      <c r="G46" s="108"/>
      <c r="H46" s="108"/>
      <c r="I46" s="111"/>
      <c r="J46" s="109"/>
      <c r="K46" s="108"/>
      <c r="L46" s="108"/>
      <c r="M46" s="108"/>
      <c r="N46" s="109"/>
      <c r="O46" s="108"/>
      <c r="P46" s="108"/>
      <c r="Q46" s="108"/>
      <c r="R46" s="108"/>
      <c r="S46" s="108"/>
      <c r="T46" s="109"/>
      <c r="U46" s="109"/>
      <c r="V46" s="109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42"/>
      <c r="AH46" s="42"/>
      <c r="AI46" s="42"/>
    </row>
    <row r="47" spans="1:35" ht="15" customHeight="1" x14ac:dyDescent="0.2">
      <c r="A47" s="42"/>
      <c r="B47" s="109"/>
      <c r="C47" s="203"/>
      <c r="D47" s="110"/>
      <c r="E47" s="109"/>
      <c r="F47" s="108"/>
      <c r="G47" s="108"/>
      <c r="H47" s="108"/>
      <c r="I47" s="111"/>
      <c r="J47" s="109"/>
      <c r="K47" s="108"/>
      <c r="L47" s="108"/>
      <c r="M47" s="108"/>
      <c r="N47" s="109"/>
      <c r="O47" s="108"/>
      <c r="P47" s="108"/>
      <c r="Q47" s="108"/>
      <c r="R47" s="108"/>
      <c r="S47" s="108"/>
      <c r="T47" s="109"/>
      <c r="U47" s="109"/>
      <c r="V47" s="109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42"/>
      <c r="AH47" s="42"/>
      <c r="AI47" s="42"/>
    </row>
    <row r="48" spans="1:35" ht="15" customHeight="1" x14ac:dyDescent="0.2">
      <c r="A48" s="42"/>
      <c r="B48" s="109"/>
      <c r="C48" s="203"/>
      <c r="D48" s="110"/>
      <c r="E48" s="109"/>
      <c r="F48" s="108"/>
      <c r="G48" s="108"/>
      <c r="H48" s="108"/>
      <c r="I48" s="111"/>
      <c r="J48" s="109"/>
      <c r="K48" s="108"/>
      <c r="L48" s="108"/>
      <c r="M48" s="108"/>
      <c r="N48" s="109"/>
      <c r="O48" s="108"/>
      <c r="P48" s="108"/>
      <c r="Q48" s="108"/>
      <c r="R48" s="108"/>
      <c r="S48" s="108"/>
      <c r="T48" s="109"/>
      <c r="U48" s="109"/>
      <c r="V48" s="109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42"/>
      <c r="AH48" s="42"/>
      <c r="AI48" s="42"/>
    </row>
    <row r="49" spans="1:35" ht="15" customHeight="1" x14ac:dyDescent="0.2">
      <c r="A49" s="42"/>
      <c r="B49" s="109"/>
      <c r="C49" s="203"/>
      <c r="D49" s="110"/>
      <c r="E49" s="109"/>
      <c r="F49" s="108"/>
      <c r="G49" s="108"/>
      <c r="H49" s="108"/>
      <c r="I49" s="111"/>
      <c r="J49" s="109"/>
      <c r="K49" s="108"/>
      <c r="L49" s="108"/>
      <c r="M49" s="108"/>
      <c r="N49" s="109"/>
      <c r="O49" s="108"/>
      <c r="P49" s="108"/>
      <c r="Q49" s="108"/>
      <c r="R49" s="108"/>
      <c r="S49" s="108"/>
      <c r="T49" s="109"/>
      <c r="U49" s="109"/>
      <c r="V49" s="109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42"/>
      <c r="AH49" s="42"/>
      <c r="AI49" s="42"/>
    </row>
    <row r="50" spans="1:35" ht="15" customHeight="1" x14ac:dyDescent="0.2">
      <c r="A50" s="42"/>
      <c r="B50" s="109"/>
      <c r="C50" s="203"/>
      <c r="D50" s="110"/>
      <c r="E50" s="109"/>
      <c r="F50" s="108"/>
      <c r="G50" s="108"/>
      <c r="H50" s="108"/>
      <c r="I50" s="111"/>
      <c r="J50" s="109"/>
      <c r="K50" s="108"/>
      <c r="L50" s="108"/>
      <c r="M50" s="108"/>
      <c r="N50" s="109"/>
      <c r="O50" s="108"/>
      <c r="P50" s="108"/>
      <c r="Q50" s="108"/>
      <c r="R50" s="108"/>
      <c r="S50" s="108"/>
      <c r="T50" s="109"/>
      <c r="U50" s="109"/>
      <c r="V50" s="109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42"/>
      <c r="AH50" s="42"/>
      <c r="AI50" s="42"/>
    </row>
    <row r="51" spans="1:35" ht="15" customHeight="1" x14ac:dyDescent="0.2">
      <c r="A51" s="42"/>
      <c r="B51" s="109"/>
      <c r="C51" s="203"/>
      <c r="D51" s="110"/>
      <c r="E51" s="109"/>
      <c r="F51" s="108"/>
      <c r="G51" s="108"/>
      <c r="H51" s="108"/>
      <c r="I51" s="111"/>
      <c r="J51" s="109"/>
      <c r="K51" s="108"/>
      <c r="L51" s="108"/>
      <c r="M51" s="108"/>
      <c r="N51" s="109"/>
      <c r="O51" s="108"/>
      <c r="P51" s="108"/>
      <c r="Q51" s="108"/>
      <c r="R51" s="108"/>
      <c r="S51" s="108"/>
      <c r="T51" s="109"/>
      <c r="U51" s="109"/>
      <c r="V51" s="109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42"/>
      <c r="AH51" s="42"/>
      <c r="AI51" s="42"/>
    </row>
    <row r="52" spans="1:35" ht="15" customHeight="1" x14ac:dyDescent="0.2">
      <c r="A52" s="42"/>
      <c r="B52" s="109"/>
      <c r="C52" s="203"/>
      <c r="D52" s="110"/>
      <c r="E52" s="109"/>
      <c r="F52" s="108"/>
      <c r="G52" s="108"/>
      <c r="H52" s="108"/>
      <c r="I52" s="111"/>
      <c r="J52" s="109"/>
      <c r="K52" s="108"/>
      <c r="L52" s="108"/>
      <c r="M52" s="108"/>
      <c r="N52" s="109"/>
      <c r="O52" s="108"/>
      <c r="P52" s="108"/>
      <c r="Q52" s="108"/>
      <c r="R52" s="108"/>
      <c r="S52" s="108"/>
      <c r="T52" s="109"/>
      <c r="U52" s="109"/>
      <c r="V52" s="109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42"/>
      <c r="AH52" s="42"/>
      <c r="AI52" s="42"/>
    </row>
    <row r="53" spans="1:35" ht="15" customHeight="1" x14ac:dyDescent="0.2">
      <c r="A53" s="42"/>
      <c r="B53" s="109"/>
      <c r="C53" s="203"/>
      <c r="D53" s="110"/>
      <c r="E53" s="109"/>
      <c r="F53" s="108"/>
      <c r="G53" s="108"/>
      <c r="H53" s="108"/>
      <c r="I53" s="111"/>
      <c r="J53" s="109"/>
      <c r="K53" s="108"/>
      <c r="L53" s="108"/>
      <c r="M53" s="108"/>
      <c r="N53" s="109"/>
      <c r="O53" s="108"/>
      <c r="P53" s="108"/>
      <c r="Q53" s="108"/>
      <c r="R53" s="108"/>
      <c r="S53" s="108"/>
      <c r="T53" s="109"/>
      <c r="U53" s="109"/>
      <c r="V53" s="109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42"/>
      <c r="AH53" s="42"/>
      <c r="AI53" s="42"/>
    </row>
    <row r="54" spans="1:35" ht="15" customHeight="1" x14ac:dyDescent="0.25">
      <c r="A54" s="42"/>
      <c r="B54" s="109"/>
      <c r="C54" s="203"/>
      <c r="D54" s="110"/>
      <c r="E54" s="109"/>
      <c r="F54" s="108"/>
      <c r="G54" s="108"/>
      <c r="H54" s="108"/>
      <c r="I54" s="111"/>
      <c r="J54" s="109"/>
      <c r="K54" s="108"/>
      <c r="L54" s="108"/>
      <c r="M54" s="108"/>
      <c r="N54" s="109"/>
      <c r="O54" s="108"/>
      <c r="P54" s="108"/>
      <c r="Q54" s="108"/>
      <c r="R54" s="108"/>
      <c r="S54" s="108"/>
      <c r="T54" s="109"/>
      <c r="U54" s="109"/>
      <c r="V54" s="109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</row>
    <row r="55" spans="1:35" ht="15" customHeight="1" x14ac:dyDescent="0.25">
      <c r="R55" s="108"/>
      <c r="S55" s="108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</row>
    <row r="56" spans="1:35" ht="15" customHeight="1" x14ac:dyDescent="0.25">
      <c r="R56" s="108"/>
      <c r="S56" s="108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</row>
    <row r="57" spans="1:35" ht="15" customHeight="1" x14ac:dyDescent="0.25">
      <c r="R57" s="108"/>
      <c r="S57" s="108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</row>
    <row r="58" spans="1:35" ht="15" customHeight="1" x14ac:dyDescent="0.25">
      <c r="R58" s="108"/>
      <c r="S58" s="108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</row>
    <row r="59" spans="1:35" ht="15" customHeight="1" x14ac:dyDescent="0.25">
      <c r="R59" s="108"/>
      <c r="S59" s="108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</row>
    <row r="60" spans="1:35" ht="15" customHeight="1" x14ac:dyDescent="0.25">
      <c r="R60" s="108"/>
      <c r="S60" s="108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</row>
    <row r="61" spans="1:35" ht="15" customHeight="1" x14ac:dyDescent="0.25">
      <c r="R61" s="108"/>
      <c r="S61" s="108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</row>
    <row r="62" spans="1:35" ht="15" customHeight="1" x14ac:dyDescent="0.25">
      <c r="R62" s="108"/>
      <c r="S62" s="108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</row>
    <row r="63" spans="1:35" ht="15" customHeight="1" x14ac:dyDescent="0.25">
      <c r="R63" s="108"/>
      <c r="S63" s="108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</row>
    <row r="64" spans="1:35" ht="15" customHeight="1" x14ac:dyDescent="0.25">
      <c r="R64" s="108"/>
      <c r="S64" s="108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</row>
    <row r="65" spans="18:32" s="103" customFormat="1" ht="15" customHeight="1" x14ac:dyDescent="0.2">
      <c r="R65" s="108"/>
      <c r="S65" s="108"/>
      <c r="T65" s="115"/>
      <c r="U65" s="115"/>
      <c r="V65" s="115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</row>
    <row r="66" spans="18:32" s="103" customFormat="1" ht="15" customHeight="1" x14ac:dyDescent="0.2">
      <c r="R66" s="108"/>
      <c r="S66" s="108"/>
      <c r="T66" s="115"/>
      <c r="U66" s="115"/>
      <c r="V66" s="115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</row>
    <row r="67" spans="18:32" s="103" customFormat="1" ht="15" customHeight="1" x14ac:dyDescent="0.2">
      <c r="R67" s="108"/>
      <c r="S67" s="108"/>
      <c r="T67" s="115"/>
      <c r="U67" s="115"/>
      <c r="V67" s="115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</row>
    <row r="68" spans="18:32" s="103" customFormat="1" ht="15" customHeight="1" x14ac:dyDescent="0.2">
      <c r="R68" s="108"/>
      <c r="S68" s="108"/>
      <c r="T68" s="115"/>
      <c r="U68" s="115"/>
      <c r="V68" s="115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</row>
    <row r="69" spans="18:32" s="103" customFormat="1" ht="15" customHeight="1" x14ac:dyDescent="0.2">
      <c r="R69" s="108"/>
      <c r="S69" s="108"/>
      <c r="T69" s="115"/>
      <c r="U69" s="115"/>
      <c r="V69" s="115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</row>
    <row r="70" spans="18:32" s="103" customFormat="1" ht="15" customHeight="1" x14ac:dyDescent="0.2">
      <c r="R70" s="108"/>
      <c r="S70" s="108"/>
      <c r="T70" s="115"/>
      <c r="U70" s="115"/>
      <c r="V70" s="115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</row>
    <row r="71" spans="18:32" s="103" customFormat="1" ht="15" customHeight="1" x14ac:dyDescent="0.2">
      <c r="R71" s="108"/>
      <c r="S71" s="108"/>
      <c r="T71" s="115"/>
      <c r="U71" s="115"/>
      <c r="V71" s="115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</row>
    <row r="72" spans="18:32" s="103" customFormat="1" ht="15" customHeight="1" x14ac:dyDescent="0.2">
      <c r="R72" s="108"/>
      <c r="S72" s="108"/>
      <c r="T72" s="115"/>
      <c r="U72" s="115"/>
      <c r="V72" s="115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</row>
    <row r="73" spans="18:32" s="103" customFormat="1" ht="15" customHeight="1" x14ac:dyDescent="0.2">
      <c r="R73" s="108"/>
      <c r="S73" s="108"/>
      <c r="T73" s="115"/>
      <c r="U73" s="115"/>
      <c r="V73" s="115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</row>
    <row r="74" spans="18:32" s="103" customFormat="1" ht="15" customHeight="1" x14ac:dyDescent="0.2">
      <c r="R74" s="108"/>
      <c r="S74" s="108"/>
      <c r="T74" s="115"/>
      <c r="U74" s="115"/>
      <c r="V74" s="115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</row>
    <row r="75" spans="18:32" s="103" customFormat="1" ht="15" customHeight="1" x14ac:dyDescent="0.2">
      <c r="R75" s="108"/>
      <c r="S75" s="108"/>
      <c r="T75" s="115"/>
      <c r="U75" s="115"/>
      <c r="V75" s="115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</row>
    <row r="76" spans="18:32" s="103" customFormat="1" ht="15" customHeight="1" x14ac:dyDescent="0.2">
      <c r="R76" s="108"/>
      <c r="S76" s="108"/>
      <c r="T76" s="115"/>
      <c r="U76" s="115"/>
      <c r="V76" s="115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</row>
    <row r="77" spans="18:32" s="103" customFormat="1" ht="15" customHeight="1" x14ac:dyDescent="0.2">
      <c r="R77" s="108"/>
      <c r="S77" s="108"/>
      <c r="T77" s="115"/>
      <c r="U77" s="115"/>
      <c r="V77" s="115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</row>
    <row r="78" spans="18:32" s="103" customFormat="1" ht="15" customHeight="1" x14ac:dyDescent="0.2">
      <c r="R78" s="108"/>
      <c r="S78" s="108"/>
      <c r="T78" s="115"/>
      <c r="U78" s="115"/>
      <c r="V78" s="115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</row>
    <row r="79" spans="18:32" s="103" customFormat="1" ht="15" customHeight="1" x14ac:dyDescent="0.2">
      <c r="R79" s="108"/>
      <c r="S79" s="108"/>
      <c r="T79" s="115"/>
      <c r="U79" s="115"/>
      <c r="V79" s="115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</row>
    <row r="80" spans="18:32" s="103" customFormat="1" ht="15" customHeight="1" x14ac:dyDescent="0.2">
      <c r="R80" s="108"/>
      <c r="S80" s="108"/>
      <c r="T80" s="115"/>
      <c r="U80" s="115"/>
      <c r="V80" s="115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</row>
    <row r="81" spans="18:32" s="103" customFormat="1" ht="15" customHeight="1" x14ac:dyDescent="0.2">
      <c r="R81" s="108"/>
      <c r="S81" s="108"/>
      <c r="T81" s="115"/>
      <c r="U81" s="115"/>
      <c r="V81" s="115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</row>
    <row r="82" spans="18:32" s="103" customFormat="1" ht="15" customHeight="1" x14ac:dyDescent="0.2">
      <c r="R82" s="108"/>
      <c r="S82" s="108"/>
      <c r="T82" s="115"/>
      <c r="U82" s="115"/>
      <c r="V82" s="115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</row>
    <row r="83" spans="18:32" s="103" customFormat="1" ht="15" customHeight="1" x14ac:dyDescent="0.2">
      <c r="R83" s="108"/>
      <c r="S83" s="108"/>
      <c r="T83" s="115"/>
      <c r="U83" s="115"/>
      <c r="V83" s="115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</row>
    <row r="84" spans="18:32" s="103" customFormat="1" ht="15" customHeight="1" x14ac:dyDescent="0.2">
      <c r="R84" s="108"/>
      <c r="S84" s="108"/>
      <c r="T84" s="115"/>
      <c r="U84" s="115"/>
      <c r="V84" s="115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</row>
    <row r="85" spans="18:32" s="103" customFormat="1" ht="15" customHeight="1" x14ac:dyDescent="0.2">
      <c r="R85" s="108"/>
      <c r="S85" s="108"/>
      <c r="T85" s="115"/>
      <c r="U85" s="115"/>
      <c r="V85" s="115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</row>
    <row r="86" spans="18:32" s="103" customFormat="1" ht="15" customHeight="1" x14ac:dyDescent="0.2">
      <c r="R86" s="108"/>
      <c r="S86" s="108"/>
      <c r="T86" s="115"/>
      <c r="U86" s="115"/>
      <c r="V86" s="115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</row>
    <row r="87" spans="18:32" s="103" customFormat="1" ht="15" customHeight="1" x14ac:dyDescent="0.2">
      <c r="R87" s="108"/>
      <c r="S87" s="108"/>
      <c r="T87" s="115"/>
      <c r="U87" s="115"/>
      <c r="V87" s="115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</row>
    <row r="88" spans="18:32" s="103" customFormat="1" ht="15" customHeight="1" x14ac:dyDescent="0.2">
      <c r="R88" s="108"/>
      <c r="S88" s="108"/>
      <c r="T88" s="115"/>
      <c r="U88" s="115"/>
      <c r="V88" s="115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</row>
    <row r="89" spans="18:32" s="103" customFormat="1" ht="15" customHeight="1" x14ac:dyDescent="0.2">
      <c r="R89" s="108"/>
      <c r="S89" s="108"/>
      <c r="T89" s="115"/>
      <c r="U89" s="115"/>
      <c r="V89" s="115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</row>
    <row r="90" spans="18:32" s="103" customFormat="1" ht="15" customHeight="1" x14ac:dyDescent="0.2">
      <c r="R90" s="108"/>
      <c r="S90" s="108"/>
      <c r="T90" s="115"/>
      <c r="U90" s="115"/>
      <c r="V90" s="115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</row>
    <row r="91" spans="18:32" s="103" customFormat="1" ht="15" customHeight="1" x14ac:dyDescent="0.2">
      <c r="R91" s="108"/>
      <c r="S91" s="108"/>
      <c r="T91" s="115"/>
      <c r="U91" s="115"/>
      <c r="V91" s="115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</row>
    <row r="92" spans="18:32" s="103" customFormat="1" ht="15" customHeight="1" x14ac:dyDescent="0.2">
      <c r="R92" s="108"/>
      <c r="S92" s="108"/>
      <c r="T92" s="115"/>
      <c r="U92" s="115"/>
      <c r="V92" s="115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</row>
    <row r="93" spans="18:32" s="103" customFormat="1" ht="15" customHeight="1" x14ac:dyDescent="0.2">
      <c r="R93" s="108"/>
      <c r="S93" s="108"/>
      <c r="T93" s="115"/>
      <c r="U93" s="115"/>
      <c r="V93" s="115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</row>
    <row r="94" spans="18:32" s="103" customFormat="1" ht="15" customHeight="1" x14ac:dyDescent="0.2">
      <c r="R94" s="108"/>
      <c r="S94" s="108"/>
      <c r="T94" s="115"/>
      <c r="U94" s="115"/>
      <c r="V94" s="115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</row>
    <row r="95" spans="18:32" s="103" customFormat="1" ht="15" customHeight="1" x14ac:dyDescent="0.2">
      <c r="R95" s="108"/>
      <c r="S95" s="108"/>
      <c r="T95" s="115"/>
      <c r="U95" s="115"/>
      <c r="V95" s="115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</row>
    <row r="96" spans="18:32" s="103" customFormat="1" ht="15" customHeight="1" x14ac:dyDescent="0.2">
      <c r="R96" s="108"/>
      <c r="S96" s="108"/>
      <c r="T96" s="115"/>
      <c r="U96" s="115"/>
      <c r="V96" s="115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</row>
    <row r="97" spans="18:32" s="103" customFormat="1" ht="15" customHeight="1" x14ac:dyDescent="0.2">
      <c r="R97" s="108"/>
      <c r="S97" s="108"/>
      <c r="T97" s="115"/>
      <c r="U97" s="115"/>
      <c r="V97" s="115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</row>
    <row r="98" spans="18:32" s="103" customFormat="1" ht="15" customHeight="1" x14ac:dyDescent="0.2">
      <c r="R98" s="108"/>
      <c r="S98" s="108"/>
      <c r="T98" s="115"/>
      <c r="U98" s="115"/>
      <c r="V98" s="115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</row>
    <row r="99" spans="18:32" s="103" customFormat="1" ht="15" customHeight="1" x14ac:dyDescent="0.2">
      <c r="R99" s="108"/>
      <c r="S99" s="108"/>
      <c r="T99" s="115"/>
      <c r="U99" s="115"/>
      <c r="V99" s="115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</row>
    <row r="100" spans="18:32" s="103" customFormat="1" ht="15" customHeight="1" x14ac:dyDescent="0.2">
      <c r="R100" s="108"/>
      <c r="S100" s="108"/>
      <c r="T100" s="115"/>
      <c r="U100" s="115"/>
      <c r="V100" s="115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</row>
    <row r="101" spans="18:32" s="103" customFormat="1" ht="15" customHeight="1" x14ac:dyDescent="0.2">
      <c r="R101" s="108"/>
      <c r="S101" s="108"/>
      <c r="T101" s="115"/>
      <c r="U101" s="115"/>
      <c r="V101" s="115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</row>
    <row r="102" spans="18:32" s="103" customFormat="1" ht="15" customHeight="1" x14ac:dyDescent="0.2">
      <c r="R102" s="108"/>
      <c r="S102" s="108"/>
      <c r="T102" s="115"/>
      <c r="U102" s="115"/>
      <c r="V102" s="115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</row>
    <row r="103" spans="18:32" s="103" customFormat="1" ht="15" customHeight="1" x14ac:dyDescent="0.2">
      <c r="R103" s="108"/>
      <c r="S103" s="108"/>
      <c r="T103" s="115"/>
      <c r="U103" s="115"/>
      <c r="V103" s="115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</row>
    <row r="104" spans="18:32" s="103" customFormat="1" ht="15" customHeight="1" x14ac:dyDescent="0.2">
      <c r="R104" s="108"/>
      <c r="S104" s="108"/>
      <c r="T104" s="115"/>
      <c r="U104" s="115"/>
      <c r="V104" s="115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</row>
    <row r="105" spans="18:32" s="103" customFormat="1" ht="15" customHeight="1" x14ac:dyDescent="0.2">
      <c r="R105" s="109"/>
      <c r="S105" s="109"/>
      <c r="T105" s="115"/>
      <c r="U105" s="115"/>
      <c r="V105" s="115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</row>
    <row r="106" spans="18:32" s="103" customFormat="1" ht="15" customHeight="1" x14ac:dyDescent="0.2">
      <c r="R106" s="109"/>
      <c r="S106" s="109"/>
      <c r="T106" s="115"/>
      <c r="U106" s="115"/>
      <c r="V106" s="115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</row>
    <row r="107" spans="18:32" s="103" customFormat="1" ht="15" customHeight="1" x14ac:dyDescent="0.2">
      <c r="R107" s="109"/>
      <c r="S107" s="109"/>
      <c r="T107" s="115"/>
      <c r="U107" s="115"/>
      <c r="V107" s="115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</row>
    <row r="108" spans="18:32" s="103" customFormat="1" ht="15" customHeight="1" x14ac:dyDescent="0.2">
      <c r="R108" s="109"/>
      <c r="S108" s="109"/>
      <c r="T108" s="115"/>
      <c r="U108" s="115"/>
      <c r="V108" s="115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</row>
    <row r="109" spans="18:32" s="103" customFormat="1" ht="15" customHeight="1" x14ac:dyDescent="0.2">
      <c r="R109" s="109"/>
      <c r="S109" s="109"/>
      <c r="T109" s="115"/>
      <c r="U109" s="115"/>
      <c r="V109" s="115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</row>
    <row r="110" spans="18:32" s="103" customFormat="1" ht="15" customHeight="1" x14ac:dyDescent="0.2">
      <c r="R110" s="109"/>
      <c r="S110" s="109"/>
      <c r="T110" s="115"/>
      <c r="U110" s="115"/>
      <c r="V110" s="115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</row>
    <row r="111" spans="18:32" s="103" customFormat="1" ht="15" customHeight="1" x14ac:dyDescent="0.2">
      <c r="R111" s="109"/>
      <c r="S111" s="109"/>
      <c r="T111" s="115"/>
      <c r="U111" s="115"/>
      <c r="V111" s="115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</row>
    <row r="112" spans="18:32" s="103" customFormat="1" ht="15" customHeight="1" x14ac:dyDescent="0.2">
      <c r="R112" s="109"/>
      <c r="S112" s="109"/>
      <c r="T112" s="115"/>
      <c r="U112" s="115"/>
      <c r="V112" s="115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</row>
    <row r="113" spans="23:32" s="103" customFormat="1" ht="15" customHeight="1" x14ac:dyDescent="0.2"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</row>
    <row r="114" spans="23:32" s="103" customFormat="1" ht="15" customHeight="1" x14ac:dyDescent="0.2"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</row>
    <row r="115" spans="23:32" s="103" customFormat="1" ht="15" customHeight="1" x14ac:dyDescent="0.2"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</row>
    <row r="116" spans="23:32" s="103" customFormat="1" ht="15" customHeight="1" x14ac:dyDescent="0.2"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</row>
    <row r="117" spans="23:32" s="103" customFormat="1" ht="15" customHeight="1" x14ac:dyDescent="0.2"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</row>
    <row r="118" spans="23:32" s="103" customFormat="1" ht="15" customHeight="1" x14ac:dyDescent="0.2"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</row>
    <row r="119" spans="23:32" s="103" customFormat="1" ht="15" customHeight="1" x14ac:dyDescent="0.2">
      <c r="W119" s="164"/>
      <c r="X119" s="164"/>
      <c r="Y119" s="164"/>
      <c r="Z119" s="164"/>
      <c r="AA119" s="164"/>
      <c r="AB119" s="164"/>
      <c r="AC119" s="164"/>
      <c r="AD119" s="164"/>
      <c r="AE119" s="164"/>
      <c r="AF119" s="164"/>
    </row>
    <row r="120" spans="23:32" s="103" customFormat="1" ht="15" customHeight="1" x14ac:dyDescent="0.2">
      <c r="W120" s="164"/>
      <c r="X120" s="164"/>
      <c r="Y120" s="164"/>
      <c r="Z120" s="164"/>
      <c r="AA120" s="164"/>
      <c r="AB120" s="164"/>
      <c r="AC120" s="164"/>
      <c r="AD120" s="164"/>
      <c r="AE120" s="164"/>
      <c r="AF120" s="164"/>
    </row>
    <row r="121" spans="23:32" s="103" customFormat="1" ht="15" customHeight="1" x14ac:dyDescent="0.2"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</row>
    <row r="122" spans="23:32" s="103" customFormat="1" ht="15" customHeight="1" x14ac:dyDescent="0.2"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</row>
    <row r="123" spans="23:32" s="103" customFormat="1" ht="15" customHeight="1" x14ac:dyDescent="0.2">
      <c r="W123" s="164"/>
      <c r="X123" s="164"/>
      <c r="Y123" s="164"/>
      <c r="Z123" s="164"/>
      <c r="AA123" s="164"/>
      <c r="AB123" s="164"/>
      <c r="AC123" s="164"/>
      <c r="AD123" s="164"/>
      <c r="AE123" s="164"/>
      <c r="AF123" s="164"/>
    </row>
    <row r="124" spans="23:32" s="103" customFormat="1" ht="15" customHeight="1" x14ac:dyDescent="0.2">
      <c r="W124" s="164"/>
      <c r="X124" s="164"/>
      <c r="Y124" s="164"/>
      <c r="Z124" s="164"/>
      <c r="AA124" s="164"/>
      <c r="AB124" s="164"/>
      <c r="AC124" s="164"/>
      <c r="AD124" s="164"/>
      <c r="AE124" s="164"/>
      <c r="AF124" s="164"/>
    </row>
    <row r="125" spans="23:32" s="103" customFormat="1" ht="15" customHeight="1" x14ac:dyDescent="0.2">
      <c r="W125" s="164"/>
      <c r="X125" s="164"/>
      <c r="Y125" s="164"/>
      <c r="Z125" s="164"/>
      <c r="AA125" s="164"/>
      <c r="AB125" s="164"/>
      <c r="AC125" s="164"/>
      <c r="AD125" s="164"/>
      <c r="AE125" s="164"/>
      <c r="AF125" s="164"/>
    </row>
    <row r="126" spans="23:32" s="103" customFormat="1" ht="15" customHeight="1" x14ac:dyDescent="0.2">
      <c r="W126" s="164"/>
      <c r="X126" s="164"/>
      <c r="Y126" s="164"/>
      <c r="Z126" s="164"/>
      <c r="AA126" s="164"/>
      <c r="AB126" s="164"/>
      <c r="AC126" s="164"/>
      <c r="AD126" s="164"/>
      <c r="AE126" s="164"/>
      <c r="AF126" s="164"/>
    </row>
    <row r="127" spans="23:32" s="103" customFormat="1" ht="15" customHeight="1" x14ac:dyDescent="0.2">
      <c r="W127" s="164"/>
      <c r="X127" s="164"/>
      <c r="Y127" s="164"/>
      <c r="Z127" s="164"/>
      <c r="AA127" s="164"/>
      <c r="AB127" s="164"/>
      <c r="AC127" s="164"/>
      <c r="AD127" s="164"/>
      <c r="AE127" s="164"/>
      <c r="AF127" s="164"/>
    </row>
    <row r="128" spans="23:32" s="103" customFormat="1" ht="15" customHeight="1" x14ac:dyDescent="0.2"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</row>
    <row r="129" spans="23:32" s="103" customFormat="1" ht="15" customHeight="1" x14ac:dyDescent="0.2"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</row>
    <row r="130" spans="23:32" s="103" customFormat="1" ht="15" customHeight="1" x14ac:dyDescent="0.2"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</row>
    <row r="131" spans="23:32" s="103" customFormat="1" ht="15" customHeight="1" x14ac:dyDescent="0.2"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</row>
    <row r="132" spans="23:32" s="103" customFormat="1" ht="15" customHeight="1" x14ac:dyDescent="0.2"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</row>
    <row r="133" spans="23:32" s="103" customFormat="1" ht="15" customHeight="1" x14ac:dyDescent="0.2"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</row>
    <row r="134" spans="23:32" s="103" customFormat="1" ht="15" customHeight="1" x14ac:dyDescent="0.2"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</row>
    <row r="135" spans="23:32" s="103" customFormat="1" ht="15" customHeight="1" x14ac:dyDescent="0.2"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</row>
    <row r="136" spans="23:32" s="103" customFormat="1" ht="15" customHeight="1" x14ac:dyDescent="0.2"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</row>
    <row r="137" spans="23:32" s="103" customFormat="1" ht="15" customHeight="1" x14ac:dyDescent="0.2"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</row>
    <row r="138" spans="23:32" s="103" customFormat="1" ht="15" customHeight="1" x14ac:dyDescent="0.2"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</row>
    <row r="139" spans="23:32" s="103" customFormat="1" ht="15" customHeight="1" x14ac:dyDescent="0.2"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</row>
    <row r="140" spans="23:32" s="103" customFormat="1" ht="15" customHeight="1" x14ac:dyDescent="0.2"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</row>
    <row r="141" spans="23:32" s="103" customFormat="1" ht="15" customHeight="1" x14ac:dyDescent="0.2"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</row>
    <row r="142" spans="23:32" s="103" customFormat="1" ht="15" customHeight="1" x14ac:dyDescent="0.2"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</row>
    <row r="143" spans="23:32" s="103" customFormat="1" ht="15" customHeight="1" x14ac:dyDescent="0.2"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</row>
    <row r="144" spans="23:32" s="103" customFormat="1" ht="15" customHeight="1" x14ac:dyDescent="0.2"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</row>
    <row r="145" spans="23:32" s="103" customFormat="1" ht="15" customHeight="1" x14ac:dyDescent="0.2"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</row>
    <row r="146" spans="23:32" s="103" customFormat="1" ht="15" customHeight="1" x14ac:dyDescent="0.2"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</row>
    <row r="147" spans="23:32" s="103" customFormat="1" ht="15" customHeight="1" x14ac:dyDescent="0.2"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</row>
    <row r="148" spans="23:32" s="103" customFormat="1" ht="15" customHeight="1" x14ac:dyDescent="0.2"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</row>
    <row r="149" spans="23:32" s="103" customFormat="1" ht="15" customHeight="1" x14ac:dyDescent="0.2"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</row>
    <row r="150" spans="23:32" s="103" customFormat="1" ht="15" customHeight="1" x14ac:dyDescent="0.2"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</row>
    <row r="151" spans="23:32" s="103" customFormat="1" ht="15" customHeight="1" x14ac:dyDescent="0.2"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</row>
    <row r="152" spans="23:32" s="103" customFormat="1" ht="15" customHeight="1" x14ac:dyDescent="0.2"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</row>
    <row r="153" spans="23:32" s="103" customFormat="1" ht="15" customHeight="1" x14ac:dyDescent="0.2"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</row>
    <row r="154" spans="23:32" s="103" customFormat="1" ht="15" customHeight="1" x14ac:dyDescent="0.2"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</row>
    <row r="155" spans="23:32" s="103" customFormat="1" ht="15" customHeight="1" x14ac:dyDescent="0.2"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</row>
    <row r="156" spans="23:32" s="103" customFormat="1" ht="15" customHeight="1" x14ac:dyDescent="0.2"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</row>
    <row r="157" spans="23:32" s="103" customFormat="1" ht="15" customHeight="1" x14ac:dyDescent="0.2"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</row>
    <row r="158" spans="23:32" s="103" customFormat="1" ht="15" customHeight="1" x14ac:dyDescent="0.2"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</row>
    <row r="159" spans="23:32" s="103" customFormat="1" ht="15" customHeight="1" x14ac:dyDescent="0.2">
      <c r="W159" s="164"/>
      <c r="X159" s="164"/>
      <c r="Y159" s="164"/>
      <c r="Z159" s="164"/>
      <c r="AA159" s="164"/>
      <c r="AB159" s="164"/>
      <c r="AC159" s="164"/>
      <c r="AD159" s="164"/>
      <c r="AE159" s="164"/>
      <c r="AF159" s="164"/>
    </row>
    <row r="160" spans="23:32" s="103" customFormat="1" ht="15" customHeight="1" x14ac:dyDescent="0.2">
      <c r="W160" s="164"/>
      <c r="X160" s="164"/>
      <c r="Y160" s="164"/>
      <c r="Z160" s="164"/>
      <c r="AA160" s="164"/>
      <c r="AB160" s="164"/>
      <c r="AC160" s="164"/>
      <c r="AD160" s="164"/>
      <c r="AE160" s="164"/>
      <c r="AF160" s="164"/>
    </row>
    <row r="161" spans="23:32" s="103" customFormat="1" ht="15" customHeight="1" x14ac:dyDescent="0.2">
      <c r="W161" s="164"/>
      <c r="X161" s="164"/>
      <c r="Y161" s="164"/>
      <c r="Z161" s="164"/>
      <c r="AA161" s="164"/>
      <c r="AB161" s="164"/>
      <c r="AC161" s="164"/>
      <c r="AD161" s="164"/>
      <c r="AE161" s="164"/>
      <c r="AF161" s="164"/>
    </row>
    <row r="162" spans="23:32" s="103" customFormat="1" ht="15" customHeight="1" x14ac:dyDescent="0.2">
      <c r="W162" s="164"/>
      <c r="X162" s="164"/>
      <c r="Y162" s="164"/>
      <c r="Z162" s="164"/>
      <c r="AA162" s="164"/>
      <c r="AB162" s="164"/>
      <c r="AC162" s="164"/>
      <c r="AD162" s="164"/>
      <c r="AE162" s="164"/>
      <c r="AF162" s="164"/>
    </row>
    <row r="163" spans="23:32" s="103" customFormat="1" ht="15" customHeight="1" x14ac:dyDescent="0.2">
      <c r="W163" s="164"/>
      <c r="X163" s="164"/>
      <c r="Y163" s="164"/>
      <c r="Z163" s="164"/>
      <c r="AA163" s="164"/>
      <c r="AB163" s="164"/>
      <c r="AC163" s="164"/>
      <c r="AD163" s="164"/>
      <c r="AE163" s="164"/>
      <c r="AF163" s="164"/>
    </row>
    <row r="164" spans="23:32" s="103" customFormat="1" ht="15" customHeight="1" x14ac:dyDescent="0.2">
      <c r="W164" s="164"/>
      <c r="X164" s="164"/>
      <c r="Y164" s="164"/>
      <c r="Z164" s="164"/>
      <c r="AA164" s="164"/>
      <c r="AB164" s="164"/>
      <c r="AC164" s="164"/>
      <c r="AD164" s="164"/>
      <c r="AE164" s="164"/>
      <c r="AF164" s="164"/>
    </row>
    <row r="165" spans="23:32" s="103" customFormat="1" ht="15" customHeight="1" x14ac:dyDescent="0.2">
      <c r="W165" s="164"/>
      <c r="X165" s="164"/>
      <c r="Y165" s="164"/>
      <c r="Z165" s="164"/>
      <c r="AA165" s="164"/>
      <c r="AB165" s="164"/>
      <c r="AC165" s="164"/>
      <c r="AD165" s="164"/>
      <c r="AE165" s="164"/>
      <c r="AF165" s="164"/>
    </row>
    <row r="166" spans="23:32" s="103" customFormat="1" ht="15" customHeight="1" x14ac:dyDescent="0.2">
      <c r="W166" s="164"/>
      <c r="X166" s="164"/>
      <c r="Y166" s="164"/>
      <c r="Z166" s="164"/>
      <c r="AA166" s="164"/>
      <c r="AB166" s="164"/>
      <c r="AC166" s="164"/>
      <c r="AD166" s="164"/>
      <c r="AE166" s="164"/>
      <c r="AF166" s="164"/>
    </row>
    <row r="167" spans="23:32" s="103" customFormat="1" ht="15" customHeight="1" x14ac:dyDescent="0.2">
      <c r="W167" s="164"/>
      <c r="X167" s="164"/>
      <c r="Y167" s="164"/>
      <c r="Z167" s="164"/>
      <c r="AA167" s="164"/>
      <c r="AB167" s="164"/>
      <c r="AC167" s="164"/>
      <c r="AD167" s="164"/>
      <c r="AE167" s="164"/>
      <c r="AF167" s="164"/>
    </row>
    <row r="168" spans="23:32" s="103" customFormat="1" ht="15" customHeight="1" x14ac:dyDescent="0.2">
      <c r="W168" s="164"/>
      <c r="X168" s="164"/>
      <c r="Y168" s="164"/>
      <c r="Z168" s="164"/>
      <c r="AA168" s="164"/>
      <c r="AB168" s="164"/>
      <c r="AC168" s="164"/>
      <c r="AD168" s="164"/>
      <c r="AE168" s="164"/>
      <c r="AF168" s="164"/>
    </row>
    <row r="169" spans="23:32" s="103" customFormat="1" ht="15" customHeight="1" x14ac:dyDescent="0.2">
      <c r="W169" s="164"/>
      <c r="X169" s="164"/>
      <c r="Y169" s="164"/>
      <c r="Z169" s="164"/>
      <c r="AA169" s="164"/>
      <c r="AB169" s="164"/>
      <c r="AC169" s="164"/>
      <c r="AD169" s="164"/>
      <c r="AE169" s="164"/>
      <c r="AF169" s="164"/>
    </row>
    <row r="170" spans="23:32" s="103" customFormat="1" ht="15" customHeight="1" x14ac:dyDescent="0.2">
      <c r="W170" s="164"/>
      <c r="X170" s="164"/>
      <c r="Y170" s="164"/>
      <c r="Z170" s="164"/>
      <c r="AA170" s="164"/>
      <c r="AB170" s="164"/>
      <c r="AC170" s="164"/>
      <c r="AD170" s="164"/>
      <c r="AE170" s="164"/>
      <c r="AF170" s="164"/>
    </row>
    <row r="171" spans="23:32" s="103" customFormat="1" ht="15" customHeight="1" x14ac:dyDescent="0.2">
      <c r="W171" s="164"/>
      <c r="X171" s="164"/>
      <c r="Y171" s="164"/>
      <c r="Z171" s="164"/>
      <c r="AA171" s="164"/>
      <c r="AB171" s="164"/>
      <c r="AC171" s="164"/>
      <c r="AD171" s="164"/>
      <c r="AE171" s="164"/>
      <c r="AF171" s="164"/>
    </row>
    <row r="172" spans="23:32" s="103" customFormat="1" ht="15" customHeight="1" x14ac:dyDescent="0.2">
      <c r="W172" s="164"/>
      <c r="X172" s="164"/>
      <c r="Y172" s="164"/>
      <c r="Z172" s="164"/>
      <c r="AA172" s="164"/>
      <c r="AB172" s="164"/>
      <c r="AC172" s="164"/>
      <c r="AD172" s="164"/>
      <c r="AE172" s="164"/>
      <c r="AF172" s="164"/>
    </row>
    <row r="173" spans="23:32" s="103" customFormat="1" ht="15" customHeight="1" x14ac:dyDescent="0.2"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</row>
    <row r="174" spans="23:32" s="103" customFormat="1" ht="15" customHeight="1" x14ac:dyDescent="0.2"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</row>
    <row r="175" spans="23:32" s="103" customFormat="1" ht="15" customHeight="1" x14ac:dyDescent="0.2">
      <c r="W175" s="164"/>
      <c r="X175" s="164"/>
      <c r="Y175" s="164"/>
      <c r="Z175" s="164"/>
      <c r="AA175" s="164"/>
      <c r="AB175" s="164"/>
      <c r="AC175" s="164"/>
      <c r="AD175" s="164"/>
      <c r="AE175" s="164"/>
      <c r="AF175" s="164"/>
    </row>
    <row r="176" spans="23:32" s="103" customFormat="1" ht="15" customHeight="1" x14ac:dyDescent="0.2"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</row>
    <row r="177" spans="23:32" s="103" customFormat="1" ht="15" customHeight="1" x14ac:dyDescent="0.2">
      <c r="W177" s="164"/>
      <c r="X177" s="164"/>
      <c r="Y177" s="164"/>
      <c r="Z177" s="164"/>
      <c r="AA177" s="164"/>
      <c r="AB177" s="164"/>
      <c r="AC177" s="164"/>
      <c r="AD177" s="164"/>
      <c r="AE177" s="164"/>
      <c r="AF177" s="164"/>
    </row>
    <row r="178" spans="23:32" s="103" customFormat="1" ht="15" customHeight="1" x14ac:dyDescent="0.2">
      <c r="W178" s="164"/>
      <c r="X178" s="164"/>
      <c r="Y178" s="164"/>
      <c r="Z178" s="164"/>
      <c r="AA178" s="164"/>
      <c r="AB178" s="164"/>
      <c r="AC178" s="164"/>
      <c r="AD178" s="164"/>
      <c r="AE178" s="164"/>
      <c r="AF178" s="164"/>
    </row>
    <row r="179" spans="23:32" s="103" customFormat="1" ht="15" customHeight="1" x14ac:dyDescent="0.2"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</row>
    <row r="180" spans="23:32" s="103" customFormat="1" ht="15" customHeight="1" x14ac:dyDescent="0.2"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</row>
    <row r="181" spans="23:32" s="103" customFormat="1" ht="15" customHeight="1" x14ac:dyDescent="0.2"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</row>
    <row r="182" spans="23:32" s="103" customFormat="1" ht="15" customHeight="1" x14ac:dyDescent="0.2"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</row>
    <row r="183" spans="23:32" s="103" customFormat="1" ht="15" customHeight="1" x14ac:dyDescent="0.2"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</row>
    <row r="184" spans="23:32" s="103" customFormat="1" ht="15" customHeight="1" x14ac:dyDescent="0.2"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164"/>
    </row>
    <row r="185" spans="23:32" s="103" customFormat="1" ht="15" customHeight="1" x14ac:dyDescent="0.2"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164"/>
    </row>
    <row r="186" spans="23:32" s="103" customFormat="1" ht="15" customHeight="1" x14ac:dyDescent="0.2"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</row>
    <row r="187" spans="23:32" s="103" customFormat="1" ht="15" customHeight="1" x14ac:dyDescent="0.2"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</row>
    <row r="188" spans="23:32" s="103" customFormat="1" ht="15" customHeight="1" x14ac:dyDescent="0.2"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</row>
    <row r="189" spans="23:32" s="103" customFormat="1" ht="15" customHeight="1" x14ac:dyDescent="0.2"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</row>
    <row r="190" spans="23:32" s="103" customFormat="1" ht="15" customHeight="1" x14ac:dyDescent="0.2">
      <c r="W190" s="164"/>
      <c r="X190" s="164"/>
      <c r="Y190" s="164"/>
      <c r="Z190" s="178"/>
      <c r="AA190" s="178"/>
      <c r="AB190" s="178"/>
      <c r="AC190" s="178"/>
      <c r="AD190" s="178"/>
      <c r="AE190" s="178"/>
      <c r="AF190" s="1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311" customWidth="1"/>
    <col min="2" max="2" width="6.7109375" style="328" customWidth="1"/>
    <col min="3" max="3" width="6.140625" style="64" customWidth="1"/>
    <col min="4" max="4" width="13.7109375" style="328" customWidth="1"/>
    <col min="5" max="5" width="6.42578125" style="64" customWidth="1"/>
    <col min="6" max="7" width="6.7109375" style="64" customWidth="1"/>
    <col min="8" max="8" width="9.7109375" style="329" customWidth="1"/>
    <col min="9" max="10" width="6.7109375" style="64" customWidth="1"/>
    <col min="11" max="11" width="9.7109375" style="330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328" customWidth="1"/>
    <col min="23" max="23" width="6.140625" style="64" customWidth="1"/>
    <col min="24" max="24" width="12.5703125" style="328" customWidth="1"/>
    <col min="25" max="29" width="6.7109375" style="64" customWidth="1"/>
    <col min="30" max="30" width="28.28515625" style="311" customWidth="1"/>
    <col min="31" max="16384" width="9.140625" style="311"/>
  </cols>
  <sheetData>
    <row r="1" spans="1:36" ht="15.6" customHeight="1" x14ac:dyDescent="0.25">
      <c r="A1" s="306"/>
      <c r="B1" s="10" t="s">
        <v>320</v>
      </c>
      <c r="C1" s="11"/>
      <c r="D1" s="194"/>
      <c r="E1" s="11"/>
      <c r="F1" s="234"/>
      <c r="G1" s="70"/>
      <c r="H1" s="307"/>
      <c r="I1" s="234"/>
      <c r="J1" s="70"/>
      <c r="K1" s="308"/>
      <c r="L1" s="234"/>
      <c r="M1" s="70"/>
      <c r="N1" s="11"/>
      <c r="O1" s="234"/>
      <c r="P1" s="70"/>
      <c r="Q1" s="11"/>
      <c r="R1" s="234"/>
      <c r="S1" s="70"/>
      <c r="T1" s="27"/>
      <c r="U1" s="7"/>
      <c r="V1" s="10" t="s">
        <v>321</v>
      </c>
      <c r="W1" s="11"/>
      <c r="X1" s="194"/>
      <c r="Y1" s="70"/>
      <c r="Z1" s="70"/>
      <c r="AA1" s="70"/>
      <c r="AB1" s="70"/>
      <c r="AC1" s="309"/>
      <c r="AD1" s="310"/>
      <c r="AE1" s="310"/>
      <c r="AF1" s="310"/>
      <c r="AG1" s="310"/>
      <c r="AH1" s="310"/>
      <c r="AI1" s="310"/>
      <c r="AJ1" s="310"/>
    </row>
    <row r="2" spans="1:36" s="317" customFormat="1" ht="15.6" customHeight="1" x14ac:dyDescent="0.25">
      <c r="A2" s="312"/>
      <c r="B2" s="17"/>
      <c r="C2" s="14"/>
      <c r="D2" s="313"/>
      <c r="E2" s="179"/>
      <c r="F2" s="314"/>
      <c r="G2" s="179" t="s">
        <v>17</v>
      </c>
      <c r="H2" s="315"/>
      <c r="I2" s="314"/>
      <c r="J2" s="179" t="s">
        <v>18</v>
      </c>
      <c r="K2" s="316"/>
      <c r="L2" s="314"/>
      <c r="M2" s="179" t="s">
        <v>19</v>
      </c>
      <c r="N2" s="303"/>
      <c r="O2" s="314"/>
      <c r="P2" s="179" t="s">
        <v>20</v>
      </c>
      <c r="Q2" s="303"/>
      <c r="R2" s="314"/>
      <c r="S2" s="179" t="s">
        <v>7</v>
      </c>
      <c r="T2" s="303"/>
      <c r="U2" s="29"/>
      <c r="V2" s="17"/>
      <c r="W2" s="14"/>
      <c r="X2" s="201"/>
      <c r="Y2" s="14"/>
      <c r="Z2" s="14"/>
      <c r="AA2" s="14"/>
      <c r="AB2" s="14"/>
      <c r="AC2" s="15"/>
      <c r="AD2" s="310"/>
      <c r="AE2" s="310"/>
      <c r="AF2" s="310"/>
      <c r="AG2" s="310"/>
      <c r="AH2" s="310"/>
      <c r="AI2" s="310"/>
      <c r="AJ2" s="310"/>
    </row>
    <row r="3" spans="1:36" s="317" customFormat="1" ht="15.6" customHeight="1" x14ac:dyDescent="0.25">
      <c r="A3" s="312"/>
      <c r="B3" s="17" t="s">
        <v>0</v>
      </c>
      <c r="C3" s="14" t="s">
        <v>4</v>
      </c>
      <c r="D3" s="313" t="s">
        <v>1</v>
      </c>
      <c r="E3" s="14" t="s">
        <v>3</v>
      </c>
      <c r="F3" s="17" t="s">
        <v>16</v>
      </c>
      <c r="G3" s="14" t="s">
        <v>322</v>
      </c>
      <c r="H3" s="318" t="s">
        <v>323</v>
      </c>
      <c r="I3" s="17" t="s">
        <v>16</v>
      </c>
      <c r="J3" s="14" t="s">
        <v>322</v>
      </c>
      <c r="K3" s="318" t="s">
        <v>323</v>
      </c>
      <c r="L3" s="17" t="s">
        <v>16</v>
      </c>
      <c r="M3" s="14" t="s">
        <v>322</v>
      </c>
      <c r="N3" s="318" t="s">
        <v>323</v>
      </c>
      <c r="O3" s="17" t="s">
        <v>16</v>
      </c>
      <c r="P3" s="14" t="s">
        <v>322</v>
      </c>
      <c r="Q3" s="318" t="s">
        <v>323</v>
      </c>
      <c r="R3" s="17" t="s">
        <v>16</v>
      </c>
      <c r="S3" s="14" t="s">
        <v>322</v>
      </c>
      <c r="T3" s="318" t="s">
        <v>323</v>
      </c>
      <c r="U3" s="29"/>
      <c r="V3" s="17" t="s">
        <v>0</v>
      </c>
      <c r="W3" s="14" t="s">
        <v>4</v>
      </c>
      <c r="X3" s="31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310"/>
      <c r="AE3" s="310"/>
      <c r="AF3" s="310"/>
      <c r="AG3" s="310"/>
      <c r="AH3" s="310"/>
      <c r="AI3" s="310"/>
      <c r="AJ3" s="310"/>
    </row>
    <row r="4" spans="1:36" s="317" customFormat="1" ht="15.6" customHeight="1" x14ac:dyDescent="0.25">
      <c r="A4" s="312"/>
      <c r="B4" s="25">
        <v>1980</v>
      </c>
      <c r="C4" s="25" t="s">
        <v>328</v>
      </c>
      <c r="D4" s="31" t="s">
        <v>34</v>
      </c>
      <c r="E4" s="75">
        <v>21</v>
      </c>
      <c r="F4" s="30">
        <v>32</v>
      </c>
      <c r="G4" s="319">
        <f>PRODUCT(F4/H4)</f>
        <v>58.434782608695649</v>
      </c>
      <c r="H4" s="32">
        <v>0.54761904761904767</v>
      </c>
      <c r="I4" s="25">
        <v>28</v>
      </c>
      <c r="J4" s="319">
        <f>PRODUCT(I4/K4)</f>
        <v>49.63636363636364</v>
      </c>
      <c r="K4" s="32">
        <v>0.5641025641025641</v>
      </c>
      <c r="L4" s="25">
        <v>15</v>
      </c>
      <c r="M4" s="319">
        <f>PRODUCT(L4/N4)</f>
        <v>25</v>
      </c>
      <c r="N4" s="32">
        <v>0.6</v>
      </c>
      <c r="O4" s="25">
        <v>9</v>
      </c>
      <c r="P4" s="319">
        <f>PRODUCT(O4/Q4)</f>
        <v>32.625</v>
      </c>
      <c r="Q4" s="32">
        <v>0.27586206896551724</v>
      </c>
      <c r="R4" s="25">
        <v>84</v>
      </c>
      <c r="S4" s="319">
        <f t="shared" ref="S4:S11" si="0">PRODUCT(G4+J4+M4+P4)</f>
        <v>165.69614624505928</v>
      </c>
      <c r="T4" s="32">
        <v>0.5</v>
      </c>
      <c r="U4" s="29"/>
      <c r="V4" s="25">
        <v>1980</v>
      </c>
      <c r="W4" s="25" t="s">
        <v>328</v>
      </c>
      <c r="X4" s="31" t="s">
        <v>34</v>
      </c>
      <c r="Y4" s="320" t="s">
        <v>263</v>
      </c>
      <c r="Z4" s="320" t="s">
        <v>189</v>
      </c>
      <c r="AA4" s="320"/>
      <c r="AB4" s="320"/>
      <c r="AC4" s="25"/>
      <c r="AD4" s="310"/>
      <c r="AE4" s="310"/>
      <c r="AF4" s="310"/>
      <c r="AG4" s="310"/>
      <c r="AH4" s="310"/>
      <c r="AI4" s="310"/>
      <c r="AJ4" s="310"/>
    </row>
    <row r="5" spans="1:36" s="317" customFormat="1" ht="15.6" customHeight="1" x14ac:dyDescent="0.25">
      <c r="A5" s="312"/>
      <c r="B5" s="25">
        <v>1981</v>
      </c>
      <c r="C5" s="25" t="s">
        <v>85</v>
      </c>
      <c r="D5" s="31" t="s">
        <v>34</v>
      </c>
      <c r="E5" s="75">
        <v>22</v>
      </c>
      <c r="F5" s="30">
        <v>28</v>
      </c>
      <c r="G5" s="25">
        <v>55</v>
      </c>
      <c r="H5" s="32">
        <f>PRODUCT(F5/G5)</f>
        <v>0.50909090909090904</v>
      </c>
      <c r="I5" s="25">
        <v>38</v>
      </c>
      <c r="J5" s="25">
        <v>55</v>
      </c>
      <c r="K5" s="32">
        <f>PRODUCT(I5/J5)</f>
        <v>0.69090909090909092</v>
      </c>
      <c r="L5" s="25">
        <v>35</v>
      </c>
      <c r="M5" s="25">
        <v>53</v>
      </c>
      <c r="N5" s="32">
        <f>PRODUCT(L5/M5)</f>
        <v>0.660377358490566</v>
      </c>
      <c r="O5" s="25">
        <v>15</v>
      </c>
      <c r="P5" s="25">
        <v>44</v>
      </c>
      <c r="Q5" s="32">
        <f>PRODUCT(O5/P5)</f>
        <v>0.34090909090909088</v>
      </c>
      <c r="R5" s="25">
        <v>116</v>
      </c>
      <c r="S5" s="319">
        <f t="shared" si="0"/>
        <v>207</v>
      </c>
      <c r="T5" s="32">
        <f>PRODUCT(R5/S5)</f>
        <v>0.56038647342995174</v>
      </c>
      <c r="U5" s="29"/>
      <c r="V5" s="25">
        <v>1981</v>
      </c>
      <c r="W5" s="25" t="s">
        <v>85</v>
      </c>
      <c r="X5" s="31" t="s">
        <v>34</v>
      </c>
      <c r="Y5" s="320"/>
      <c r="Z5" s="320" t="s">
        <v>187</v>
      </c>
      <c r="AA5" s="320" t="s">
        <v>186</v>
      </c>
      <c r="AB5" s="320"/>
      <c r="AC5" s="25" t="s">
        <v>182</v>
      </c>
      <c r="AD5" s="310"/>
      <c r="AE5" s="310"/>
      <c r="AF5" s="310"/>
      <c r="AG5" s="310"/>
      <c r="AH5" s="310"/>
      <c r="AI5" s="310"/>
      <c r="AJ5" s="310"/>
    </row>
    <row r="6" spans="1:36" s="317" customFormat="1" ht="15.6" customHeight="1" x14ac:dyDescent="0.25">
      <c r="A6" s="312"/>
      <c r="B6" s="25">
        <v>1982</v>
      </c>
      <c r="C6" s="25" t="s">
        <v>86</v>
      </c>
      <c r="D6" s="31" t="s">
        <v>34</v>
      </c>
      <c r="E6" s="75">
        <v>22</v>
      </c>
      <c r="F6" s="30">
        <v>65</v>
      </c>
      <c r="G6" s="25">
        <v>98</v>
      </c>
      <c r="H6" s="32">
        <f>PRODUCT(F6/G6)</f>
        <v>0.66326530612244894</v>
      </c>
      <c r="I6" s="25">
        <v>29</v>
      </c>
      <c r="J6" s="25">
        <v>44</v>
      </c>
      <c r="K6" s="32">
        <f>PRODUCT(I6/J6)</f>
        <v>0.65909090909090906</v>
      </c>
      <c r="L6" s="25">
        <v>15</v>
      </c>
      <c r="M6" s="25">
        <v>30</v>
      </c>
      <c r="N6" s="32">
        <f>PRODUCT(L6/M6)</f>
        <v>0.5</v>
      </c>
      <c r="O6" s="25">
        <v>7</v>
      </c>
      <c r="P6" s="25">
        <v>28</v>
      </c>
      <c r="Q6" s="32">
        <f>PRODUCT(O6/P6)</f>
        <v>0.25</v>
      </c>
      <c r="R6" s="25">
        <v>116</v>
      </c>
      <c r="S6" s="319">
        <f t="shared" si="0"/>
        <v>200</v>
      </c>
      <c r="T6" s="32">
        <f>PRODUCT(R6/S6)</f>
        <v>0.57999999999999996</v>
      </c>
      <c r="U6" s="29"/>
      <c r="V6" s="25">
        <v>1982</v>
      </c>
      <c r="W6" s="25" t="s">
        <v>86</v>
      </c>
      <c r="X6" s="31" t="s">
        <v>34</v>
      </c>
      <c r="Y6" s="320" t="s">
        <v>33</v>
      </c>
      <c r="Z6" s="320" t="s">
        <v>263</v>
      </c>
      <c r="AA6" s="320"/>
      <c r="AB6" s="320"/>
      <c r="AC6" s="25" t="s">
        <v>184</v>
      </c>
      <c r="AD6" s="310"/>
      <c r="AE6" s="310"/>
      <c r="AF6" s="310"/>
      <c r="AG6" s="310"/>
      <c r="AH6" s="310"/>
      <c r="AI6" s="310"/>
      <c r="AJ6" s="310"/>
    </row>
    <row r="7" spans="1:36" s="317" customFormat="1" ht="15.6" customHeight="1" x14ac:dyDescent="0.25">
      <c r="A7" s="312"/>
      <c r="B7" s="25">
        <v>1983</v>
      </c>
      <c r="C7" s="25" t="s">
        <v>37</v>
      </c>
      <c r="D7" s="31" t="s">
        <v>34</v>
      </c>
      <c r="E7" s="75">
        <v>22</v>
      </c>
      <c r="F7" s="30">
        <v>73</v>
      </c>
      <c r="G7" s="25">
        <v>100</v>
      </c>
      <c r="H7" s="32">
        <f>PRODUCT(F7/G7)</f>
        <v>0.73</v>
      </c>
      <c r="I7" s="25">
        <v>16</v>
      </c>
      <c r="J7" s="25">
        <v>43</v>
      </c>
      <c r="K7" s="32">
        <f>PRODUCT(I7/J7)</f>
        <v>0.37209302325581395</v>
      </c>
      <c r="L7" s="25">
        <v>18</v>
      </c>
      <c r="M7" s="25">
        <v>28</v>
      </c>
      <c r="N7" s="32">
        <f>PRODUCT(L7/M7)</f>
        <v>0.6428571428571429</v>
      </c>
      <c r="O7" s="25">
        <v>11</v>
      </c>
      <c r="P7" s="25">
        <v>31</v>
      </c>
      <c r="Q7" s="32">
        <f>PRODUCT(O7/P7)</f>
        <v>0.35483870967741937</v>
      </c>
      <c r="R7" s="25">
        <v>118</v>
      </c>
      <c r="S7" s="319">
        <f t="shared" si="0"/>
        <v>202</v>
      </c>
      <c r="T7" s="32">
        <f>PRODUCT(R7/S7)</f>
        <v>0.58415841584158412</v>
      </c>
      <c r="U7" s="29"/>
      <c r="V7" s="25">
        <v>1983</v>
      </c>
      <c r="W7" s="25" t="s">
        <v>37</v>
      </c>
      <c r="X7" s="31" t="s">
        <v>34</v>
      </c>
      <c r="Y7" s="320" t="s">
        <v>85</v>
      </c>
      <c r="Z7" s="320"/>
      <c r="AA7" s="320"/>
      <c r="AB7" s="320"/>
      <c r="AC7" s="25" t="s">
        <v>185</v>
      </c>
      <c r="AD7" s="310"/>
      <c r="AE7" s="310"/>
      <c r="AF7" s="310"/>
      <c r="AG7" s="310"/>
      <c r="AH7" s="310"/>
      <c r="AI7" s="310"/>
      <c r="AJ7" s="310"/>
    </row>
    <row r="8" spans="1:36" s="317" customFormat="1" ht="15.6" customHeight="1" x14ac:dyDescent="0.25">
      <c r="A8" s="312"/>
      <c r="B8" s="25">
        <v>1984</v>
      </c>
      <c r="C8" s="25" t="s">
        <v>37</v>
      </c>
      <c r="D8" s="31" t="s">
        <v>34</v>
      </c>
      <c r="E8" s="75">
        <v>22</v>
      </c>
      <c r="F8" s="30">
        <v>32</v>
      </c>
      <c r="G8" s="25">
        <v>46</v>
      </c>
      <c r="H8" s="32">
        <f>PRODUCT(F8/G8)</f>
        <v>0.69565217391304346</v>
      </c>
      <c r="I8" s="25">
        <v>37</v>
      </c>
      <c r="J8" s="25">
        <v>59</v>
      </c>
      <c r="K8" s="32">
        <f>PRODUCT(I8/J8)</f>
        <v>0.6271186440677966</v>
      </c>
      <c r="L8" s="25">
        <v>41</v>
      </c>
      <c r="M8" s="25">
        <v>53</v>
      </c>
      <c r="N8" s="32">
        <f>PRODUCT(L8/M8)</f>
        <v>0.77358490566037741</v>
      </c>
      <c r="O8" s="25">
        <v>19</v>
      </c>
      <c r="P8" s="25">
        <v>46</v>
      </c>
      <c r="Q8" s="32">
        <f>PRODUCT(O8/P8)</f>
        <v>0.41304347826086957</v>
      </c>
      <c r="R8" s="25">
        <v>129</v>
      </c>
      <c r="S8" s="319">
        <f t="shared" si="0"/>
        <v>204</v>
      </c>
      <c r="T8" s="33">
        <v>0.63200000000000001</v>
      </c>
      <c r="U8" s="29"/>
      <c r="V8" s="25">
        <v>1984</v>
      </c>
      <c r="W8" s="25" t="s">
        <v>37</v>
      </c>
      <c r="X8" s="31" t="s">
        <v>34</v>
      </c>
      <c r="Y8" s="320" t="s">
        <v>252</v>
      </c>
      <c r="Z8" s="320" t="s">
        <v>301</v>
      </c>
      <c r="AA8" s="320" t="s">
        <v>328</v>
      </c>
      <c r="AB8" s="320" t="s">
        <v>186</v>
      </c>
      <c r="AC8" s="25" t="s">
        <v>187</v>
      </c>
      <c r="AD8" s="310"/>
      <c r="AE8" s="310"/>
      <c r="AF8" s="310"/>
      <c r="AG8" s="310"/>
      <c r="AH8" s="310"/>
      <c r="AI8" s="310"/>
      <c r="AJ8" s="310"/>
    </row>
    <row r="9" spans="1:36" s="317" customFormat="1" ht="15.6" customHeight="1" x14ac:dyDescent="0.25">
      <c r="A9" s="312"/>
      <c r="B9" s="25">
        <v>1985</v>
      </c>
      <c r="C9" s="25"/>
      <c r="D9" s="31"/>
      <c r="E9" s="75"/>
      <c r="F9" s="30"/>
      <c r="G9" s="25"/>
      <c r="H9" s="32"/>
      <c r="I9" s="25"/>
      <c r="J9" s="25"/>
      <c r="K9" s="32"/>
      <c r="L9" s="25"/>
      <c r="M9" s="25"/>
      <c r="N9" s="32"/>
      <c r="O9" s="25"/>
      <c r="P9" s="25"/>
      <c r="Q9" s="32"/>
      <c r="R9" s="25"/>
      <c r="S9" s="319"/>
      <c r="T9" s="33"/>
      <c r="U9" s="29"/>
      <c r="V9" s="25">
        <v>1985</v>
      </c>
      <c r="W9" s="25"/>
      <c r="X9" s="31"/>
      <c r="Y9" s="320"/>
      <c r="Z9" s="320"/>
      <c r="AA9" s="320"/>
      <c r="AB9" s="320"/>
      <c r="AC9" s="25"/>
      <c r="AD9" s="310"/>
      <c r="AE9" s="310"/>
      <c r="AF9" s="310"/>
      <c r="AG9" s="310"/>
      <c r="AH9" s="310"/>
      <c r="AI9" s="310"/>
      <c r="AJ9" s="310"/>
    </row>
    <row r="10" spans="1:36" s="317" customFormat="1" ht="15.6" customHeight="1" x14ac:dyDescent="0.25">
      <c r="A10" s="312"/>
      <c r="B10" s="25">
        <v>1986</v>
      </c>
      <c r="C10" s="25" t="s">
        <v>33</v>
      </c>
      <c r="D10" s="31" t="s">
        <v>34</v>
      </c>
      <c r="E10" s="75">
        <v>22</v>
      </c>
      <c r="F10" s="30">
        <v>42</v>
      </c>
      <c r="G10" s="25">
        <v>49</v>
      </c>
      <c r="H10" s="32">
        <f>PRODUCT(F10/G10)</f>
        <v>0.8571428571428571</v>
      </c>
      <c r="I10" s="25">
        <v>30</v>
      </c>
      <c r="J10" s="25">
        <v>41</v>
      </c>
      <c r="K10" s="32">
        <f>PRODUCT(I10/J10)</f>
        <v>0.73170731707317072</v>
      </c>
      <c r="L10" s="25">
        <v>47</v>
      </c>
      <c r="M10" s="25">
        <v>63</v>
      </c>
      <c r="N10" s="32">
        <f>PRODUCT(L10/M10)</f>
        <v>0.74603174603174605</v>
      </c>
      <c r="O10" s="25">
        <v>26</v>
      </c>
      <c r="P10" s="25">
        <v>60</v>
      </c>
      <c r="Q10" s="32">
        <f>PRODUCT(O10/P10)</f>
        <v>0.43333333333333335</v>
      </c>
      <c r="R10" s="25">
        <v>145</v>
      </c>
      <c r="S10" s="319">
        <f t="shared" si="0"/>
        <v>213</v>
      </c>
      <c r="T10" s="33">
        <v>0.68100000000000005</v>
      </c>
      <c r="U10" s="29"/>
      <c r="V10" s="25">
        <v>1986</v>
      </c>
      <c r="W10" s="25" t="s">
        <v>33</v>
      </c>
      <c r="X10" s="31" t="s">
        <v>34</v>
      </c>
      <c r="Y10" s="320" t="s">
        <v>329</v>
      </c>
      <c r="Z10" s="320" t="s">
        <v>237</v>
      </c>
      <c r="AA10" s="320" t="s">
        <v>328</v>
      </c>
      <c r="AB10" s="320" t="s">
        <v>188</v>
      </c>
      <c r="AC10" s="25" t="s">
        <v>87</v>
      </c>
      <c r="AD10" s="310"/>
      <c r="AE10" s="310"/>
      <c r="AF10" s="310"/>
      <c r="AG10" s="310"/>
      <c r="AH10" s="310"/>
      <c r="AI10" s="310"/>
      <c r="AJ10" s="310"/>
    </row>
    <row r="11" spans="1:36" s="317" customFormat="1" ht="15.6" customHeight="1" x14ac:dyDescent="0.25">
      <c r="A11" s="312"/>
      <c r="B11" s="25">
        <v>1987</v>
      </c>
      <c r="C11" s="25" t="s">
        <v>203</v>
      </c>
      <c r="D11" s="31" t="s">
        <v>34</v>
      </c>
      <c r="E11" s="75">
        <v>22</v>
      </c>
      <c r="F11" s="30">
        <v>22</v>
      </c>
      <c r="G11" s="25"/>
      <c r="H11" s="25"/>
      <c r="I11" s="25">
        <v>50</v>
      </c>
      <c r="J11" s="25"/>
      <c r="K11" s="25"/>
      <c r="L11" s="25">
        <v>47</v>
      </c>
      <c r="M11" s="25"/>
      <c r="N11" s="25"/>
      <c r="O11" s="25">
        <v>9</v>
      </c>
      <c r="P11" s="25"/>
      <c r="Q11" s="25"/>
      <c r="R11" s="25">
        <f>PRODUCT(F11+I11+L11+O11)</f>
        <v>128</v>
      </c>
      <c r="S11" s="319">
        <v>212</v>
      </c>
      <c r="T11" s="331">
        <f>PRODUCT(R11/S11)</f>
        <v>0.60377358490566035</v>
      </c>
      <c r="U11" s="29"/>
      <c r="V11" s="25">
        <v>1987</v>
      </c>
      <c r="W11" s="25" t="s">
        <v>203</v>
      </c>
      <c r="X11" s="31" t="s">
        <v>34</v>
      </c>
      <c r="Y11" s="320"/>
      <c r="Z11" s="320" t="s">
        <v>37</v>
      </c>
      <c r="AA11" s="320" t="s">
        <v>85</v>
      </c>
      <c r="AB11" s="320"/>
      <c r="AC11" s="25" t="s">
        <v>187</v>
      </c>
      <c r="AD11" s="310"/>
      <c r="AE11" s="310"/>
      <c r="AF11" s="310"/>
      <c r="AG11" s="310"/>
      <c r="AH11" s="310"/>
      <c r="AI11" s="310"/>
      <c r="AJ11" s="310"/>
    </row>
    <row r="12" spans="1:36" s="317" customFormat="1" ht="15.6" customHeight="1" x14ac:dyDescent="0.25">
      <c r="A12" s="312"/>
      <c r="B12" s="16" t="s">
        <v>7</v>
      </c>
      <c r="C12" s="17"/>
      <c r="D12" s="15"/>
      <c r="E12" s="18">
        <f>SUM(E4:E11)</f>
        <v>153</v>
      </c>
      <c r="F12" s="18">
        <f>SUM(F4:F11)-22</f>
        <v>272</v>
      </c>
      <c r="G12" s="332">
        <f>SUM(G4:G11)</f>
        <v>406.43478260869563</v>
      </c>
      <c r="H12" s="215">
        <f>PRODUCT(F12/G12)</f>
        <v>0.66923406076166025</v>
      </c>
      <c r="I12" s="18">
        <f>SUM(I4:I11)-50</f>
        <v>178</v>
      </c>
      <c r="J12" s="332">
        <f>SUM(J4:J11)</f>
        <v>291.63636363636363</v>
      </c>
      <c r="K12" s="215">
        <f>PRODUCT(I12/J12)</f>
        <v>0.61034912718204493</v>
      </c>
      <c r="L12" s="18">
        <f>SUM(L4:L11)-47</f>
        <v>171</v>
      </c>
      <c r="M12" s="18">
        <f>SUM(M4:M11)</f>
        <v>252</v>
      </c>
      <c r="N12" s="215">
        <f>PRODUCT(L12/M12)</f>
        <v>0.6785714285714286</v>
      </c>
      <c r="O12" s="18">
        <f>SUM(O4:O11)-9</f>
        <v>87</v>
      </c>
      <c r="P12" s="332">
        <f>SUM(P4:P11)</f>
        <v>241.625</v>
      </c>
      <c r="Q12" s="215">
        <f>PRODUCT(O12/P12)</f>
        <v>0.36006207966890841</v>
      </c>
      <c r="R12" s="18">
        <f>SUM(R4:R11)</f>
        <v>836</v>
      </c>
      <c r="S12" s="18">
        <f>SUM(S4:S11)</f>
        <v>1403.6961462450593</v>
      </c>
      <c r="T12" s="215">
        <f>PRODUCT(R12/S12)</f>
        <v>0.59557048883857944</v>
      </c>
      <c r="U12" s="29"/>
      <c r="V12" s="17"/>
      <c r="W12" s="14"/>
      <c r="X12" s="201"/>
      <c r="Y12" s="14"/>
      <c r="Z12" s="14"/>
      <c r="AA12" s="14"/>
      <c r="AB12" s="14"/>
      <c r="AC12" s="15"/>
      <c r="AD12" s="310"/>
      <c r="AE12" s="310"/>
      <c r="AF12" s="310"/>
      <c r="AG12" s="310"/>
      <c r="AH12" s="310"/>
      <c r="AI12" s="310"/>
      <c r="AJ12" s="310"/>
    </row>
    <row r="13" spans="1:36" s="317" customFormat="1" ht="15.6" customHeight="1" x14ac:dyDescent="0.25">
      <c r="A13" s="321"/>
      <c r="B13" s="310"/>
      <c r="C13" s="310"/>
      <c r="D13" s="310"/>
      <c r="E13" s="29"/>
      <c r="F13" s="310"/>
      <c r="G13" s="310"/>
      <c r="H13" s="322"/>
      <c r="I13" s="310"/>
      <c r="J13" s="310"/>
      <c r="K13" s="323"/>
      <c r="L13" s="310"/>
      <c r="M13" s="310"/>
      <c r="N13" s="310"/>
      <c r="O13" s="310"/>
      <c r="P13" s="310"/>
      <c r="Q13" s="310"/>
      <c r="R13" s="310"/>
      <c r="S13" s="310"/>
      <c r="T13" s="310"/>
      <c r="U13" s="29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</row>
    <row r="14" spans="1:36" ht="15.6" customHeight="1" x14ac:dyDescent="0.25">
      <c r="A14" s="312"/>
      <c r="B14" s="10" t="s">
        <v>324</v>
      </c>
      <c r="C14" s="11"/>
      <c r="D14" s="194"/>
      <c r="E14" s="11"/>
      <c r="F14" s="234"/>
      <c r="G14" s="70"/>
      <c r="H14" s="11"/>
      <c r="I14" s="234"/>
      <c r="J14" s="70"/>
      <c r="K14" s="11"/>
      <c r="L14" s="234"/>
      <c r="M14" s="70"/>
      <c r="N14" s="11"/>
      <c r="O14" s="234"/>
      <c r="P14" s="70"/>
      <c r="Q14" s="11"/>
      <c r="R14" s="234"/>
      <c r="S14" s="70"/>
      <c r="T14" s="27"/>
      <c r="U14" s="310"/>
      <c r="V14" s="10" t="s">
        <v>321</v>
      </c>
      <c r="W14" s="11"/>
      <c r="X14" s="194"/>
      <c r="Y14" s="70"/>
      <c r="Z14" s="70"/>
      <c r="AA14" s="70"/>
      <c r="AB14" s="70"/>
      <c r="AC14" s="309"/>
      <c r="AD14" s="310"/>
      <c r="AE14" s="310"/>
      <c r="AF14" s="310"/>
      <c r="AG14" s="310"/>
      <c r="AH14" s="310"/>
      <c r="AI14" s="310"/>
      <c r="AJ14" s="310"/>
    </row>
    <row r="15" spans="1:36" s="317" customFormat="1" ht="15.6" customHeight="1" x14ac:dyDescent="0.25">
      <c r="A15" s="312"/>
      <c r="B15" s="17"/>
      <c r="C15" s="14"/>
      <c r="D15" s="313"/>
      <c r="E15" s="179"/>
      <c r="F15" s="314"/>
      <c r="G15" s="179" t="s">
        <v>17</v>
      </c>
      <c r="H15" s="315"/>
      <c r="I15" s="314"/>
      <c r="J15" s="179" t="s">
        <v>18</v>
      </c>
      <c r="K15" s="316"/>
      <c r="L15" s="314"/>
      <c r="M15" s="179" t="s">
        <v>19</v>
      </c>
      <c r="N15" s="303"/>
      <c r="O15" s="314"/>
      <c r="P15" s="179" t="s">
        <v>20</v>
      </c>
      <c r="Q15" s="303"/>
      <c r="R15" s="314"/>
      <c r="S15" s="179" t="s">
        <v>7</v>
      </c>
      <c r="T15" s="303"/>
      <c r="U15" s="29"/>
      <c r="V15" s="17"/>
      <c r="W15" s="14"/>
      <c r="X15" s="201"/>
      <c r="Y15" s="14"/>
      <c r="Z15" s="14"/>
      <c r="AA15" s="14"/>
      <c r="AB15" s="14"/>
      <c r="AC15" s="15"/>
      <c r="AD15" s="310"/>
      <c r="AE15" s="310"/>
      <c r="AF15" s="310"/>
      <c r="AG15" s="310"/>
      <c r="AH15" s="310"/>
      <c r="AI15" s="310"/>
      <c r="AJ15" s="310"/>
    </row>
    <row r="16" spans="1:36" ht="15.6" customHeight="1" x14ac:dyDescent="0.25">
      <c r="A16" s="312"/>
      <c r="B16" s="17" t="s">
        <v>0</v>
      </c>
      <c r="C16" s="14" t="s">
        <v>4</v>
      </c>
      <c r="D16" s="313" t="s">
        <v>1</v>
      </c>
      <c r="E16" s="14" t="s">
        <v>3</v>
      </c>
      <c r="F16" s="17" t="s">
        <v>16</v>
      </c>
      <c r="G16" s="14" t="s">
        <v>322</v>
      </c>
      <c r="H16" s="318" t="s">
        <v>323</v>
      </c>
      <c r="I16" s="17" t="s">
        <v>16</v>
      </c>
      <c r="J16" s="14" t="s">
        <v>322</v>
      </c>
      <c r="K16" s="318" t="s">
        <v>323</v>
      </c>
      <c r="L16" s="17" t="s">
        <v>16</v>
      </c>
      <c r="M16" s="14" t="s">
        <v>322</v>
      </c>
      <c r="N16" s="318" t="s">
        <v>323</v>
      </c>
      <c r="O16" s="17" t="s">
        <v>16</v>
      </c>
      <c r="P16" s="14" t="s">
        <v>322</v>
      </c>
      <c r="Q16" s="318" t="s">
        <v>323</v>
      </c>
      <c r="R16" s="17" t="s">
        <v>16</v>
      </c>
      <c r="S16" s="14" t="s">
        <v>322</v>
      </c>
      <c r="T16" s="318" t="s">
        <v>323</v>
      </c>
      <c r="U16" s="29"/>
      <c r="V16" s="17" t="s">
        <v>0</v>
      </c>
      <c r="W16" s="14" t="s">
        <v>4</v>
      </c>
      <c r="X16" s="313" t="s">
        <v>1</v>
      </c>
      <c r="Y16" s="17" t="s">
        <v>17</v>
      </c>
      <c r="Z16" s="14" t="s">
        <v>18</v>
      </c>
      <c r="AA16" s="14" t="s">
        <v>19</v>
      </c>
      <c r="AB16" s="14" t="s">
        <v>20</v>
      </c>
      <c r="AC16" s="15" t="s">
        <v>16</v>
      </c>
      <c r="AD16" s="310"/>
      <c r="AE16" s="310"/>
      <c r="AF16" s="310"/>
      <c r="AG16" s="310"/>
      <c r="AH16" s="310"/>
      <c r="AI16" s="310"/>
      <c r="AJ16" s="310"/>
    </row>
    <row r="17" spans="1:36" ht="15.6" customHeight="1" x14ac:dyDescent="0.25">
      <c r="A17" s="312"/>
      <c r="B17" s="25">
        <v>1980</v>
      </c>
      <c r="C17" s="25" t="s">
        <v>36</v>
      </c>
      <c r="D17" s="31" t="s">
        <v>34</v>
      </c>
      <c r="E17" s="75"/>
      <c r="F17" s="31"/>
      <c r="G17" s="31"/>
      <c r="H17" s="33"/>
      <c r="I17" s="25"/>
      <c r="J17" s="25"/>
      <c r="K17" s="33"/>
      <c r="L17" s="25"/>
      <c r="M17" s="25"/>
      <c r="N17" s="33"/>
      <c r="O17" s="25"/>
      <c r="P17" s="25"/>
      <c r="Q17" s="33"/>
      <c r="R17" s="25"/>
      <c r="S17" s="319"/>
      <c r="T17" s="32"/>
      <c r="U17" s="29"/>
      <c r="V17" s="25">
        <v>1980</v>
      </c>
      <c r="W17" s="25" t="s">
        <v>36</v>
      </c>
      <c r="X17" s="31" t="s">
        <v>34</v>
      </c>
      <c r="Y17" s="320"/>
      <c r="Z17" s="320"/>
      <c r="AA17" s="320"/>
      <c r="AB17" s="320"/>
      <c r="AC17" s="25"/>
      <c r="AD17" s="310"/>
      <c r="AE17" s="310"/>
      <c r="AF17" s="310"/>
      <c r="AG17" s="310"/>
      <c r="AH17" s="310"/>
      <c r="AI17" s="310"/>
      <c r="AJ17" s="310"/>
    </row>
    <row r="18" spans="1:36" ht="15.6" customHeight="1" x14ac:dyDescent="0.25">
      <c r="A18" s="312"/>
      <c r="B18" s="25">
        <v>1981</v>
      </c>
      <c r="C18" s="25" t="s">
        <v>35</v>
      </c>
      <c r="D18" s="31" t="s">
        <v>34</v>
      </c>
      <c r="E18" s="75">
        <v>6</v>
      </c>
      <c r="F18" s="30">
        <v>11</v>
      </c>
      <c r="G18" s="25">
        <v>16</v>
      </c>
      <c r="H18" s="32">
        <v>0.6875</v>
      </c>
      <c r="I18" s="25">
        <v>8</v>
      </c>
      <c r="J18" s="25">
        <v>14</v>
      </c>
      <c r="K18" s="32">
        <v>0.5714285714285714</v>
      </c>
      <c r="L18" s="25">
        <v>7</v>
      </c>
      <c r="M18" s="25">
        <v>10</v>
      </c>
      <c r="N18" s="32">
        <v>0.7</v>
      </c>
      <c r="O18" s="25">
        <v>1</v>
      </c>
      <c r="P18" s="25">
        <v>6</v>
      </c>
      <c r="Q18" s="32">
        <v>0.16666666666666666</v>
      </c>
      <c r="R18" s="25">
        <v>27</v>
      </c>
      <c r="S18" s="25">
        <v>46</v>
      </c>
      <c r="T18" s="32">
        <v>0.58695652173913049</v>
      </c>
      <c r="U18" s="29"/>
      <c r="V18" s="25">
        <v>1981</v>
      </c>
      <c r="W18" s="25" t="s">
        <v>35</v>
      </c>
      <c r="X18" s="31" t="s">
        <v>34</v>
      </c>
      <c r="Y18" s="320" t="s">
        <v>203</v>
      </c>
      <c r="Z18" s="320" t="s">
        <v>328</v>
      </c>
      <c r="AA18" s="320" t="s">
        <v>330</v>
      </c>
      <c r="AB18" s="320" t="s">
        <v>259</v>
      </c>
      <c r="AC18" s="25" t="s">
        <v>191</v>
      </c>
      <c r="AD18" s="310"/>
      <c r="AE18" s="310"/>
      <c r="AF18" s="310"/>
      <c r="AG18" s="310"/>
      <c r="AH18" s="310"/>
      <c r="AI18" s="310"/>
      <c r="AJ18" s="310"/>
    </row>
    <row r="19" spans="1:36" ht="15.6" customHeight="1" x14ac:dyDescent="0.25">
      <c r="A19" s="312"/>
      <c r="B19" s="25">
        <v>1982</v>
      </c>
      <c r="C19" s="25" t="s">
        <v>35</v>
      </c>
      <c r="D19" s="31" t="s">
        <v>34</v>
      </c>
      <c r="E19" s="75">
        <v>6</v>
      </c>
      <c r="F19" s="30">
        <v>17</v>
      </c>
      <c r="G19" s="25">
        <v>27</v>
      </c>
      <c r="H19" s="32">
        <v>0.62962962962962965</v>
      </c>
      <c r="I19" s="25">
        <v>5</v>
      </c>
      <c r="J19" s="25">
        <v>9</v>
      </c>
      <c r="K19" s="32">
        <v>0.55555555555555558</v>
      </c>
      <c r="L19" s="25">
        <v>4</v>
      </c>
      <c r="M19" s="25">
        <v>5</v>
      </c>
      <c r="N19" s="32">
        <v>0.8</v>
      </c>
      <c r="O19" s="25">
        <v>0</v>
      </c>
      <c r="P19" s="25">
        <v>3</v>
      </c>
      <c r="Q19" s="32">
        <v>0</v>
      </c>
      <c r="R19" s="25">
        <v>26</v>
      </c>
      <c r="S19" s="25">
        <v>44</v>
      </c>
      <c r="T19" s="32">
        <v>0.59090909090909094</v>
      </c>
      <c r="U19" s="29"/>
      <c r="V19" s="25">
        <v>1982</v>
      </c>
      <c r="W19" s="25" t="s">
        <v>35</v>
      </c>
      <c r="X19" s="31" t="s">
        <v>34</v>
      </c>
      <c r="Y19" s="320" t="s">
        <v>86</v>
      </c>
      <c r="Z19" s="320" t="s">
        <v>183</v>
      </c>
      <c r="AA19" s="320" t="s">
        <v>259</v>
      </c>
      <c r="AB19" s="320"/>
      <c r="AC19" s="25" t="s">
        <v>329</v>
      </c>
      <c r="AD19" s="310"/>
      <c r="AE19" s="310"/>
      <c r="AF19" s="310"/>
      <c r="AG19" s="310"/>
      <c r="AH19" s="310"/>
      <c r="AI19" s="310"/>
      <c r="AJ19" s="310"/>
    </row>
    <row r="20" spans="1:36" ht="15.6" customHeight="1" x14ac:dyDescent="0.25">
      <c r="A20" s="312"/>
      <c r="B20" s="25">
        <v>1983</v>
      </c>
      <c r="C20" s="25" t="s">
        <v>37</v>
      </c>
      <c r="D20" s="31" t="s">
        <v>34</v>
      </c>
      <c r="E20" s="75"/>
      <c r="F20" s="31"/>
      <c r="G20" s="31"/>
      <c r="H20" s="33"/>
      <c r="I20" s="25"/>
      <c r="J20" s="25"/>
      <c r="K20" s="33"/>
      <c r="L20" s="25"/>
      <c r="M20" s="25"/>
      <c r="N20" s="33"/>
      <c r="O20" s="25"/>
      <c r="P20" s="25"/>
      <c r="Q20" s="33"/>
      <c r="R20" s="25"/>
      <c r="S20" s="319"/>
      <c r="T20" s="32"/>
      <c r="U20" s="29"/>
      <c r="V20" s="25">
        <v>1983</v>
      </c>
      <c r="W20" s="25" t="s">
        <v>37</v>
      </c>
      <c r="X20" s="31" t="s">
        <v>34</v>
      </c>
      <c r="Y20" s="320"/>
      <c r="Z20" s="320"/>
      <c r="AA20" s="320"/>
      <c r="AB20" s="320"/>
      <c r="AC20" s="25"/>
      <c r="AD20" s="310"/>
      <c r="AE20" s="310"/>
      <c r="AF20" s="310"/>
      <c r="AG20" s="310"/>
      <c r="AH20" s="310"/>
      <c r="AI20" s="310"/>
      <c r="AJ20" s="310"/>
    </row>
    <row r="21" spans="1:36" ht="15.6" customHeight="1" x14ac:dyDescent="0.25">
      <c r="A21" s="312"/>
      <c r="B21" s="25">
        <v>1984</v>
      </c>
      <c r="C21" s="25" t="s">
        <v>37</v>
      </c>
      <c r="D21" s="31" t="s">
        <v>34</v>
      </c>
      <c r="E21" s="75"/>
      <c r="F21" s="31"/>
      <c r="G21" s="31"/>
      <c r="H21" s="33"/>
      <c r="I21" s="25"/>
      <c r="J21" s="25"/>
      <c r="K21" s="33"/>
      <c r="L21" s="25"/>
      <c r="M21" s="25"/>
      <c r="N21" s="33"/>
      <c r="O21" s="25"/>
      <c r="P21" s="25"/>
      <c r="Q21" s="33"/>
      <c r="R21" s="25"/>
      <c r="S21" s="319"/>
      <c r="T21" s="32"/>
      <c r="U21" s="29"/>
      <c r="V21" s="25">
        <v>1984</v>
      </c>
      <c r="W21" s="25" t="s">
        <v>37</v>
      </c>
      <c r="X21" s="31" t="s">
        <v>34</v>
      </c>
      <c r="Y21" s="320"/>
      <c r="Z21" s="320"/>
      <c r="AA21" s="320"/>
      <c r="AB21" s="320"/>
      <c r="AC21" s="25"/>
      <c r="AD21" s="310"/>
      <c r="AE21" s="310"/>
      <c r="AF21" s="310"/>
      <c r="AG21" s="310"/>
      <c r="AH21" s="310"/>
      <c r="AI21" s="310"/>
      <c r="AJ21" s="310"/>
    </row>
    <row r="22" spans="1:36" ht="15.6" customHeight="1" x14ac:dyDescent="0.25">
      <c r="A22" s="312"/>
      <c r="B22" s="25">
        <v>1985</v>
      </c>
      <c r="C22" s="25"/>
      <c r="D22" s="31"/>
      <c r="E22" s="75"/>
      <c r="F22" s="31"/>
      <c r="G22" s="31"/>
      <c r="H22" s="33"/>
      <c r="I22" s="25"/>
      <c r="J22" s="25"/>
      <c r="K22" s="33"/>
      <c r="L22" s="25"/>
      <c r="M22" s="25"/>
      <c r="N22" s="33"/>
      <c r="O22" s="25"/>
      <c r="P22" s="25"/>
      <c r="Q22" s="33"/>
      <c r="R22" s="25"/>
      <c r="S22" s="319"/>
      <c r="T22" s="32"/>
      <c r="U22" s="29"/>
      <c r="V22" s="25">
        <v>1985</v>
      </c>
      <c r="W22" s="25"/>
      <c r="X22" s="31"/>
      <c r="Y22" s="320"/>
      <c r="Z22" s="320"/>
      <c r="AA22" s="320"/>
      <c r="AB22" s="320"/>
      <c r="AC22" s="25"/>
      <c r="AD22" s="310"/>
      <c r="AE22" s="310"/>
      <c r="AF22" s="310"/>
      <c r="AG22" s="310"/>
      <c r="AH22" s="310"/>
      <c r="AI22" s="310"/>
      <c r="AJ22" s="310"/>
    </row>
    <row r="23" spans="1:36" ht="15.6" customHeight="1" x14ac:dyDescent="0.25">
      <c r="A23" s="312"/>
      <c r="B23" s="25">
        <v>1986</v>
      </c>
      <c r="C23" s="25" t="s">
        <v>33</v>
      </c>
      <c r="D23" s="31" t="s">
        <v>34</v>
      </c>
      <c r="E23" s="75">
        <v>7</v>
      </c>
      <c r="F23" s="30">
        <v>13</v>
      </c>
      <c r="G23" s="25">
        <v>18</v>
      </c>
      <c r="H23" s="32">
        <v>0.72222222222222221</v>
      </c>
      <c r="I23" s="25">
        <v>10</v>
      </c>
      <c r="J23" s="25">
        <v>19</v>
      </c>
      <c r="K23" s="32">
        <v>0.52631578947368418</v>
      </c>
      <c r="L23" s="25">
        <v>17</v>
      </c>
      <c r="M23" s="25">
        <v>22</v>
      </c>
      <c r="N23" s="32">
        <v>0.77272727272727271</v>
      </c>
      <c r="O23" s="25">
        <v>6</v>
      </c>
      <c r="P23" s="25">
        <v>14</v>
      </c>
      <c r="Q23" s="32">
        <v>0.42857142857142855</v>
      </c>
      <c r="R23" s="25">
        <v>46</v>
      </c>
      <c r="S23" s="25">
        <v>73</v>
      </c>
      <c r="T23" s="32">
        <v>0.63013698630136983</v>
      </c>
      <c r="U23" s="29"/>
      <c r="V23" s="25">
        <v>1986</v>
      </c>
      <c r="W23" s="25" t="s">
        <v>33</v>
      </c>
      <c r="X23" s="31" t="s">
        <v>34</v>
      </c>
      <c r="Y23" s="320" t="s">
        <v>87</v>
      </c>
      <c r="Z23" s="320" t="s">
        <v>36</v>
      </c>
      <c r="AA23" s="320" t="s">
        <v>33</v>
      </c>
      <c r="AB23" s="320" t="s">
        <v>36</v>
      </c>
      <c r="AC23" s="25" t="s">
        <v>33</v>
      </c>
      <c r="AD23" s="310"/>
      <c r="AE23" s="310"/>
      <c r="AF23" s="310"/>
      <c r="AG23" s="310"/>
      <c r="AH23" s="310"/>
      <c r="AI23" s="310"/>
      <c r="AJ23" s="310"/>
    </row>
    <row r="24" spans="1:36" ht="15.6" customHeight="1" x14ac:dyDescent="0.25">
      <c r="A24" s="312"/>
      <c r="B24" s="25">
        <v>1987</v>
      </c>
      <c r="C24" s="25" t="s">
        <v>35</v>
      </c>
      <c r="D24" s="31" t="s">
        <v>34</v>
      </c>
      <c r="E24" s="75">
        <v>5</v>
      </c>
      <c r="F24" s="30">
        <v>8</v>
      </c>
      <c r="G24" s="25">
        <v>11</v>
      </c>
      <c r="H24" s="32">
        <v>0.72727272727272729</v>
      </c>
      <c r="I24" s="25">
        <v>7</v>
      </c>
      <c r="J24" s="25">
        <v>12</v>
      </c>
      <c r="K24" s="32">
        <v>0.58333333333333337</v>
      </c>
      <c r="L24" s="25">
        <v>16</v>
      </c>
      <c r="M24" s="25">
        <v>17</v>
      </c>
      <c r="N24" s="32">
        <v>0.94117647058823528</v>
      </c>
      <c r="O24" s="25">
        <v>2</v>
      </c>
      <c r="P24" s="25">
        <v>10</v>
      </c>
      <c r="Q24" s="32">
        <v>0.2</v>
      </c>
      <c r="R24" s="25">
        <v>33</v>
      </c>
      <c r="S24" s="25">
        <v>50</v>
      </c>
      <c r="T24" s="32">
        <v>0.66</v>
      </c>
      <c r="U24" s="29"/>
      <c r="V24" s="25">
        <v>1987</v>
      </c>
      <c r="W24" s="25" t="s">
        <v>35</v>
      </c>
      <c r="X24" s="31" t="s">
        <v>34</v>
      </c>
      <c r="Y24" s="320" t="s">
        <v>328</v>
      </c>
      <c r="Z24" s="320" t="s">
        <v>301</v>
      </c>
      <c r="AA24" s="320" t="s">
        <v>86</v>
      </c>
      <c r="AB24" s="320" t="s">
        <v>186</v>
      </c>
      <c r="AC24" s="25" t="s">
        <v>87</v>
      </c>
      <c r="AD24" s="310"/>
      <c r="AE24" s="310"/>
      <c r="AF24" s="310"/>
      <c r="AG24" s="310"/>
      <c r="AH24" s="310"/>
      <c r="AI24" s="310"/>
      <c r="AJ24" s="310"/>
    </row>
    <row r="25" spans="1:36" ht="15.6" customHeight="1" x14ac:dyDescent="0.25">
      <c r="A25" s="312"/>
      <c r="B25" s="16" t="s">
        <v>7</v>
      </c>
      <c r="C25" s="17"/>
      <c r="D25" s="15"/>
      <c r="E25" s="18">
        <f>SUM(E15:E24)</f>
        <v>24</v>
      </c>
      <c r="F25" s="18">
        <f>SUM(F17:F24)</f>
        <v>49</v>
      </c>
      <c r="G25" s="18">
        <f>SUM(G17:G24)</f>
        <v>72</v>
      </c>
      <c r="H25" s="215">
        <f>PRODUCT(F25/G25)</f>
        <v>0.68055555555555558</v>
      </c>
      <c r="I25" s="18">
        <f>SUM(I17:I24)</f>
        <v>30</v>
      </c>
      <c r="J25" s="18">
        <f>SUM(J17:J24)</f>
        <v>54</v>
      </c>
      <c r="K25" s="215">
        <f>PRODUCT(I25/J25)</f>
        <v>0.55555555555555558</v>
      </c>
      <c r="L25" s="18">
        <f>SUM(L17:L24)</f>
        <v>44</v>
      </c>
      <c r="M25" s="18">
        <f>SUM(M17:M24)</f>
        <v>54</v>
      </c>
      <c r="N25" s="215">
        <f>PRODUCT(L25/M25)</f>
        <v>0.81481481481481477</v>
      </c>
      <c r="O25" s="18">
        <f>SUM(O17:O24)</f>
        <v>9</v>
      </c>
      <c r="P25" s="18">
        <f>SUM(P17:P24)</f>
        <v>33</v>
      </c>
      <c r="Q25" s="215">
        <f>PRODUCT(O25/P25)</f>
        <v>0.27272727272727271</v>
      </c>
      <c r="R25" s="18">
        <f>SUM(R17:R24)</f>
        <v>132</v>
      </c>
      <c r="S25" s="18">
        <f>SUM(S17:S24)</f>
        <v>213</v>
      </c>
      <c r="T25" s="215">
        <f>PRODUCT(R25/S25)</f>
        <v>0.61971830985915488</v>
      </c>
      <c r="U25" s="310"/>
      <c r="V25" s="17"/>
      <c r="W25" s="14"/>
      <c r="X25" s="201"/>
      <c r="Y25" s="14"/>
      <c r="Z25" s="14"/>
      <c r="AA25" s="14"/>
      <c r="AB25" s="14"/>
      <c r="AC25" s="15"/>
      <c r="AD25" s="310"/>
      <c r="AE25" s="310"/>
      <c r="AF25" s="310"/>
      <c r="AG25" s="310"/>
      <c r="AH25" s="310"/>
      <c r="AI25" s="310"/>
      <c r="AJ25" s="310"/>
    </row>
    <row r="26" spans="1:36" ht="15.6" customHeight="1" x14ac:dyDescent="0.25">
      <c r="A26" s="312"/>
      <c r="B26" s="310"/>
      <c r="C26" s="310"/>
      <c r="D26" s="310"/>
      <c r="E26" s="29"/>
      <c r="F26" s="310"/>
      <c r="G26" s="310"/>
      <c r="H26" s="322"/>
      <c r="I26" s="310"/>
      <c r="J26" s="310"/>
      <c r="K26" s="323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</row>
    <row r="27" spans="1:36" ht="15.6" customHeight="1" x14ac:dyDescent="0.25">
      <c r="A27" s="312"/>
      <c r="B27" s="10" t="s">
        <v>325</v>
      </c>
      <c r="C27" s="11"/>
      <c r="D27" s="194"/>
      <c r="E27" s="11"/>
      <c r="F27" s="234"/>
      <c r="G27" s="70"/>
      <c r="H27" s="11"/>
      <c r="I27" s="234"/>
      <c r="J27" s="70"/>
      <c r="K27" s="11"/>
      <c r="L27" s="234"/>
      <c r="M27" s="70"/>
      <c r="N27" s="11"/>
      <c r="O27" s="234"/>
      <c r="P27" s="70"/>
      <c r="Q27" s="11"/>
      <c r="R27" s="234"/>
      <c r="S27" s="70"/>
      <c r="T27" s="27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</row>
    <row r="28" spans="1:36" ht="15.6" customHeight="1" x14ac:dyDescent="0.25">
      <c r="A28" s="312"/>
      <c r="B28" s="17"/>
      <c r="C28" s="14"/>
      <c r="D28" s="313"/>
      <c r="E28" s="179"/>
      <c r="F28" s="314"/>
      <c r="G28" s="179" t="s">
        <v>17</v>
      </c>
      <c r="H28" s="315"/>
      <c r="I28" s="314"/>
      <c r="J28" s="179" t="s">
        <v>18</v>
      </c>
      <c r="K28" s="316"/>
      <c r="L28" s="314"/>
      <c r="M28" s="179" t="s">
        <v>19</v>
      </c>
      <c r="N28" s="303"/>
      <c r="O28" s="314"/>
      <c r="P28" s="179" t="s">
        <v>20</v>
      </c>
      <c r="Q28" s="303"/>
      <c r="R28" s="314"/>
      <c r="S28" s="179" t="s">
        <v>7</v>
      </c>
      <c r="T28" s="303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</row>
    <row r="29" spans="1:36" ht="15.6" customHeight="1" x14ac:dyDescent="0.25">
      <c r="A29" s="312"/>
      <c r="B29" s="22"/>
      <c r="C29" s="14"/>
      <c r="D29" s="313"/>
      <c r="E29" s="14" t="s">
        <v>3</v>
      </c>
      <c r="F29" s="17" t="s">
        <v>16</v>
      </c>
      <c r="G29" s="14" t="s">
        <v>322</v>
      </c>
      <c r="H29" s="318" t="s">
        <v>323</v>
      </c>
      <c r="I29" s="17" t="s">
        <v>16</v>
      </c>
      <c r="J29" s="14" t="s">
        <v>322</v>
      </c>
      <c r="K29" s="318" t="s">
        <v>323</v>
      </c>
      <c r="L29" s="17" t="s">
        <v>16</v>
      </c>
      <c r="M29" s="14" t="s">
        <v>322</v>
      </c>
      <c r="N29" s="318" t="s">
        <v>323</v>
      </c>
      <c r="O29" s="17" t="s">
        <v>16</v>
      </c>
      <c r="P29" s="14" t="s">
        <v>322</v>
      </c>
      <c r="Q29" s="318" t="s">
        <v>323</v>
      </c>
      <c r="R29" s="17" t="s">
        <v>16</v>
      </c>
      <c r="S29" s="14" t="s">
        <v>322</v>
      </c>
      <c r="T29" s="318" t="s">
        <v>323</v>
      </c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</row>
    <row r="30" spans="1:36" ht="15.6" customHeight="1" x14ac:dyDescent="0.25">
      <c r="A30" s="312"/>
      <c r="B30" s="16" t="s">
        <v>326</v>
      </c>
      <c r="C30" s="17"/>
      <c r="D30" s="15"/>
      <c r="E30" s="15">
        <f>PRODUCT(E12)</f>
        <v>153</v>
      </c>
      <c r="F30" s="18">
        <f>PRODUCT(F12)</f>
        <v>272</v>
      </c>
      <c r="G30" s="18">
        <f>PRODUCT(G12)</f>
        <v>406.43478260869563</v>
      </c>
      <c r="H30" s="215">
        <f>PRODUCT(H12)</f>
        <v>0.66923406076166025</v>
      </c>
      <c r="I30" s="18">
        <f>PRODUCT(I12)</f>
        <v>178</v>
      </c>
      <c r="J30" s="18">
        <f>PRODUCT(J12)</f>
        <v>291.63636363636363</v>
      </c>
      <c r="K30" s="215">
        <f>PRODUCT(K12)</f>
        <v>0.61034912718204493</v>
      </c>
      <c r="L30" s="18">
        <f>PRODUCT(L12)</f>
        <v>171</v>
      </c>
      <c r="M30" s="18">
        <f>PRODUCT(M12)</f>
        <v>252</v>
      </c>
      <c r="N30" s="215">
        <f>PRODUCT(N12)</f>
        <v>0.6785714285714286</v>
      </c>
      <c r="O30" s="18">
        <f>PRODUCT(O12)</f>
        <v>87</v>
      </c>
      <c r="P30" s="18">
        <f>PRODUCT(P12)</f>
        <v>241.625</v>
      </c>
      <c r="Q30" s="215">
        <f>PRODUCT(Q12)</f>
        <v>0.36006207966890841</v>
      </c>
      <c r="R30" s="18">
        <f>PRODUCT(R12)</f>
        <v>836</v>
      </c>
      <c r="S30" s="18">
        <f>PRODUCT(S12)</f>
        <v>1403.6961462450593</v>
      </c>
      <c r="T30" s="215">
        <f>PRODUCT(T12)</f>
        <v>0.59557048883857944</v>
      </c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</row>
    <row r="31" spans="1:36" ht="15.6" customHeight="1" x14ac:dyDescent="0.25">
      <c r="A31" s="312"/>
      <c r="B31" s="16" t="s">
        <v>327</v>
      </c>
      <c r="C31" s="17"/>
      <c r="D31" s="15"/>
      <c r="E31" s="15">
        <f>PRODUCT(E25)</f>
        <v>24</v>
      </c>
      <c r="F31" s="18">
        <f t="shared" ref="F31:T31" si="1">PRODUCT(F25)</f>
        <v>49</v>
      </c>
      <c r="G31" s="18">
        <f t="shared" si="1"/>
        <v>72</v>
      </c>
      <c r="H31" s="215">
        <f t="shared" si="1"/>
        <v>0.68055555555555558</v>
      </c>
      <c r="I31" s="18">
        <f t="shared" si="1"/>
        <v>30</v>
      </c>
      <c r="J31" s="18">
        <f t="shared" si="1"/>
        <v>54</v>
      </c>
      <c r="K31" s="215">
        <f t="shared" si="1"/>
        <v>0.55555555555555558</v>
      </c>
      <c r="L31" s="18">
        <f t="shared" si="1"/>
        <v>44</v>
      </c>
      <c r="M31" s="18">
        <f t="shared" si="1"/>
        <v>54</v>
      </c>
      <c r="N31" s="215">
        <f t="shared" si="1"/>
        <v>0.81481481481481477</v>
      </c>
      <c r="O31" s="18">
        <f t="shared" si="1"/>
        <v>9</v>
      </c>
      <c r="P31" s="18">
        <f t="shared" si="1"/>
        <v>33</v>
      </c>
      <c r="Q31" s="215">
        <f t="shared" si="1"/>
        <v>0.27272727272727271</v>
      </c>
      <c r="R31" s="18">
        <f t="shared" si="1"/>
        <v>132</v>
      </c>
      <c r="S31" s="18">
        <f t="shared" si="1"/>
        <v>213</v>
      </c>
      <c r="T31" s="215">
        <f t="shared" si="1"/>
        <v>0.61971830985915488</v>
      </c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</row>
    <row r="32" spans="1:36" ht="15.6" customHeight="1" x14ac:dyDescent="0.25">
      <c r="A32" s="312"/>
      <c r="B32" s="310"/>
      <c r="C32" s="310"/>
      <c r="D32" s="310"/>
      <c r="E32" s="29"/>
      <c r="F32" s="310"/>
      <c r="G32" s="310"/>
      <c r="H32" s="322"/>
      <c r="I32" s="310"/>
      <c r="J32" s="310"/>
      <c r="K32" s="323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</row>
    <row r="33" spans="1:36" ht="15.6" customHeight="1" x14ac:dyDescent="0.25">
      <c r="A33" s="312"/>
      <c r="B33" s="310"/>
      <c r="C33" s="310"/>
      <c r="D33" s="310"/>
      <c r="E33" s="29"/>
      <c r="F33" s="310"/>
      <c r="G33" s="310"/>
      <c r="H33" s="322"/>
      <c r="I33" s="310"/>
      <c r="J33" s="310"/>
      <c r="K33" s="323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</row>
    <row r="34" spans="1:36" ht="15.6" customHeight="1" x14ac:dyDescent="0.25">
      <c r="A34" s="312"/>
      <c r="B34" s="310"/>
      <c r="C34" s="310"/>
      <c r="D34" s="310"/>
      <c r="E34" s="29"/>
      <c r="F34" s="310"/>
      <c r="G34" s="310"/>
      <c r="H34" s="322"/>
      <c r="I34" s="310"/>
      <c r="J34" s="310"/>
      <c r="K34" s="323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</row>
    <row r="35" spans="1:36" ht="15.6" customHeight="1" x14ac:dyDescent="0.25">
      <c r="A35" s="312"/>
      <c r="B35" s="310"/>
      <c r="C35" s="310"/>
      <c r="D35" s="310"/>
      <c r="E35" s="29"/>
      <c r="F35" s="310"/>
      <c r="G35" s="310"/>
      <c r="H35" s="322"/>
      <c r="I35" s="310"/>
      <c r="J35" s="310"/>
      <c r="K35" s="323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</row>
    <row r="36" spans="1:36" ht="15.6" customHeight="1" x14ac:dyDescent="0.25">
      <c r="A36" s="312"/>
      <c r="B36" s="310"/>
      <c r="C36" s="310"/>
      <c r="D36" s="310"/>
      <c r="E36" s="29"/>
      <c r="F36" s="310"/>
      <c r="G36" s="310"/>
      <c r="H36" s="322"/>
      <c r="I36" s="310"/>
      <c r="J36" s="310"/>
      <c r="K36" s="323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</row>
    <row r="37" spans="1:36" ht="15.6" customHeight="1" x14ac:dyDescent="0.25">
      <c r="A37" s="312"/>
      <c r="B37" s="310"/>
      <c r="C37" s="310"/>
      <c r="D37" s="310"/>
      <c r="E37" s="29"/>
      <c r="F37" s="310"/>
      <c r="G37" s="310"/>
      <c r="H37" s="322"/>
      <c r="I37" s="310"/>
      <c r="J37" s="310"/>
      <c r="K37" s="323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</row>
    <row r="38" spans="1:36" ht="15.6" customHeight="1" x14ac:dyDescent="0.25">
      <c r="A38" s="312"/>
      <c r="B38" s="310"/>
      <c r="C38" s="310"/>
      <c r="D38" s="310"/>
      <c r="E38" s="29"/>
      <c r="F38" s="310"/>
      <c r="G38" s="310"/>
      <c r="H38" s="322"/>
      <c r="I38" s="310"/>
      <c r="J38" s="310"/>
      <c r="K38" s="323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</row>
    <row r="39" spans="1:36" ht="15.6" customHeight="1" x14ac:dyDescent="0.25">
      <c r="A39" s="312"/>
      <c r="B39" s="310"/>
      <c r="C39" s="310"/>
      <c r="D39" s="310"/>
      <c r="E39" s="29"/>
      <c r="F39" s="310"/>
      <c r="G39" s="310"/>
      <c r="H39" s="322"/>
      <c r="I39" s="310"/>
      <c r="J39" s="310"/>
      <c r="K39" s="323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</row>
    <row r="40" spans="1:36" ht="15.6" customHeight="1" x14ac:dyDescent="0.25">
      <c r="A40" s="312"/>
      <c r="B40" s="310"/>
      <c r="C40" s="310"/>
      <c r="D40" s="310"/>
      <c r="E40" s="29"/>
      <c r="F40" s="310"/>
      <c r="G40" s="310"/>
      <c r="H40" s="322"/>
      <c r="I40" s="310"/>
      <c r="J40" s="310"/>
      <c r="K40" s="323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</row>
    <row r="41" spans="1:36" ht="15.6" customHeight="1" x14ac:dyDescent="0.25">
      <c r="A41" s="312"/>
      <c r="B41" s="310"/>
      <c r="C41" s="310"/>
      <c r="D41" s="310"/>
      <c r="E41" s="29"/>
      <c r="F41" s="310"/>
      <c r="G41" s="310"/>
      <c r="H41" s="322"/>
      <c r="I41" s="310"/>
      <c r="J41" s="310"/>
      <c r="K41" s="323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</row>
    <row r="42" spans="1:36" ht="15.6" customHeight="1" x14ac:dyDescent="0.25">
      <c r="A42" s="312"/>
      <c r="B42" s="310"/>
      <c r="C42" s="310"/>
      <c r="D42" s="310"/>
      <c r="E42" s="29"/>
      <c r="F42" s="310"/>
      <c r="G42" s="310"/>
      <c r="H42" s="322"/>
      <c r="I42" s="310"/>
      <c r="J42" s="310"/>
      <c r="K42" s="323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</row>
    <row r="43" spans="1:36" ht="15.6" customHeight="1" x14ac:dyDescent="0.25">
      <c r="A43" s="312"/>
      <c r="B43" s="310"/>
      <c r="C43" s="310"/>
      <c r="D43" s="310"/>
      <c r="E43" s="29"/>
      <c r="F43" s="310"/>
      <c r="G43" s="310"/>
      <c r="H43" s="322"/>
      <c r="I43" s="310"/>
      <c r="J43" s="310"/>
      <c r="K43" s="323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</row>
    <row r="44" spans="1:36" ht="15.6" customHeight="1" x14ac:dyDescent="0.25">
      <c r="A44" s="312"/>
      <c r="B44" s="310"/>
      <c r="C44" s="310"/>
      <c r="D44" s="310"/>
      <c r="E44" s="29"/>
      <c r="F44" s="310"/>
      <c r="G44" s="310"/>
      <c r="H44" s="322"/>
      <c r="I44" s="310"/>
      <c r="J44" s="310"/>
      <c r="K44" s="323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</row>
    <row r="45" spans="1:36" ht="15.6" customHeight="1" x14ac:dyDescent="0.25">
      <c r="A45" s="312"/>
      <c r="B45" s="310"/>
      <c r="C45" s="310"/>
      <c r="D45" s="310"/>
      <c r="E45" s="29"/>
      <c r="F45" s="310"/>
      <c r="G45" s="310"/>
      <c r="H45" s="322"/>
      <c r="I45" s="310"/>
      <c r="J45" s="310"/>
      <c r="K45" s="323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</row>
    <row r="46" spans="1:36" ht="15.6" customHeight="1" x14ac:dyDescent="0.25">
      <c r="A46" s="312"/>
      <c r="B46" s="310"/>
      <c r="C46" s="310"/>
      <c r="D46" s="310"/>
      <c r="E46" s="29"/>
      <c r="F46" s="310"/>
      <c r="G46" s="310"/>
      <c r="H46" s="322"/>
      <c r="I46" s="310"/>
      <c r="J46" s="310"/>
      <c r="K46" s="323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</row>
    <row r="47" spans="1:36" ht="15.6" customHeight="1" x14ac:dyDescent="0.25">
      <c r="A47" s="312"/>
      <c r="B47" s="310"/>
      <c r="C47" s="310"/>
      <c r="D47" s="310"/>
      <c r="E47" s="29"/>
      <c r="F47" s="310"/>
      <c r="G47" s="310"/>
      <c r="H47" s="322"/>
      <c r="I47" s="310"/>
      <c r="J47" s="310"/>
      <c r="K47" s="323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</row>
    <row r="48" spans="1:36" ht="15.6" customHeight="1" x14ac:dyDescent="0.25">
      <c r="A48" s="312"/>
      <c r="B48" s="310"/>
      <c r="C48" s="310"/>
      <c r="D48" s="310"/>
      <c r="E48" s="29"/>
      <c r="F48" s="310"/>
      <c r="G48" s="310"/>
      <c r="H48" s="322"/>
      <c r="I48" s="310"/>
      <c r="J48" s="310"/>
      <c r="K48" s="323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</row>
    <row r="49" spans="1:36" ht="15.6" customHeight="1" x14ac:dyDescent="0.25">
      <c r="A49" s="312"/>
      <c r="B49" s="310"/>
      <c r="C49" s="310"/>
      <c r="D49" s="310"/>
      <c r="E49" s="29"/>
      <c r="F49" s="310"/>
      <c r="G49" s="310"/>
      <c r="H49" s="322"/>
      <c r="I49" s="310"/>
      <c r="J49" s="310"/>
      <c r="K49" s="323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</row>
    <row r="50" spans="1:36" ht="15.6" customHeight="1" x14ac:dyDescent="0.25">
      <c r="A50" s="312"/>
      <c r="B50" s="310"/>
      <c r="C50" s="310"/>
      <c r="D50" s="310"/>
      <c r="E50" s="29"/>
      <c r="F50" s="310"/>
      <c r="G50" s="310"/>
      <c r="H50" s="322"/>
      <c r="I50" s="310"/>
      <c r="J50" s="310"/>
      <c r="K50" s="323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</row>
    <row r="51" spans="1:36" ht="15.6" customHeight="1" x14ac:dyDescent="0.25">
      <c r="A51" s="312"/>
      <c r="B51" s="310"/>
      <c r="C51" s="310"/>
      <c r="D51" s="310"/>
      <c r="E51" s="29"/>
      <c r="F51" s="310"/>
      <c r="G51" s="310"/>
      <c r="H51" s="322"/>
      <c r="I51" s="310"/>
      <c r="J51" s="310"/>
      <c r="K51" s="323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</row>
    <row r="52" spans="1:36" ht="15.6" customHeight="1" x14ac:dyDescent="0.25">
      <c r="A52" s="312"/>
      <c r="B52" s="310"/>
      <c r="C52" s="310"/>
      <c r="D52" s="310"/>
      <c r="E52" s="29"/>
      <c r="F52" s="310"/>
      <c r="G52" s="310"/>
      <c r="H52" s="322"/>
      <c r="I52" s="310"/>
      <c r="J52" s="310"/>
      <c r="K52" s="323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</row>
    <row r="53" spans="1:36" s="325" customFormat="1" ht="15.6" customHeight="1" x14ac:dyDescent="0.25">
      <c r="A53" s="324"/>
      <c r="B53" s="310"/>
      <c r="C53" s="310"/>
      <c r="D53" s="310"/>
      <c r="E53" s="29"/>
      <c r="F53" s="310"/>
      <c r="G53" s="310"/>
      <c r="H53" s="322"/>
      <c r="I53" s="310"/>
      <c r="J53" s="310"/>
      <c r="K53" s="323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  <c r="AE53" s="310"/>
      <c r="AF53" s="310"/>
      <c r="AG53" s="310"/>
      <c r="AH53" s="310"/>
      <c r="AI53" s="310"/>
      <c r="AJ53" s="310"/>
    </row>
    <row r="54" spans="1:36" s="325" customFormat="1" ht="15.6" customHeight="1" x14ac:dyDescent="0.25">
      <c r="A54" s="324"/>
      <c r="B54" s="310"/>
      <c r="C54" s="310"/>
      <c r="D54" s="310"/>
      <c r="E54" s="29"/>
      <c r="F54" s="310"/>
      <c r="G54" s="310"/>
      <c r="H54" s="322"/>
      <c r="I54" s="310"/>
      <c r="J54" s="310"/>
      <c r="K54" s="323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</row>
    <row r="55" spans="1:36" ht="15.6" customHeight="1" x14ac:dyDescent="0.25">
      <c r="A55" s="312"/>
      <c r="B55" s="310"/>
      <c r="C55" s="310"/>
      <c r="D55" s="310"/>
      <c r="E55" s="29"/>
      <c r="F55" s="310"/>
      <c r="G55" s="310"/>
      <c r="H55" s="322"/>
      <c r="I55" s="310"/>
      <c r="J55" s="310"/>
      <c r="K55" s="323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10"/>
      <c r="AH55" s="310"/>
      <c r="AI55" s="310"/>
      <c r="AJ55" s="310"/>
    </row>
    <row r="56" spans="1:36" ht="15.6" customHeight="1" x14ac:dyDescent="0.25">
      <c r="A56" s="312"/>
      <c r="B56" s="310"/>
      <c r="C56" s="310"/>
      <c r="D56" s="310"/>
      <c r="E56" s="29"/>
      <c r="F56" s="310"/>
      <c r="G56" s="310"/>
      <c r="H56" s="322"/>
      <c r="I56" s="310"/>
      <c r="J56" s="310"/>
      <c r="K56" s="323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</row>
    <row r="57" spans="1:36" ht="15.6" customHeight="1" x14ac:dyDescent="0.25">
      <c r="A57" s="312"/>
      <c r="B57" s="310"/>
      <c r="C57" s="310"/>
      <c r="D57" s="310"/>
      <c r="E57" s="29"/>
      <c r="F57" s="310"/>
      <c r="G57" s="310"/>
      <c r="H57" s="322"/>
      <c r="I57" s="310"/>
      <c r="J57" s="310"/>
      <c r="K57" s="323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/>
    </row>
    <row r="58" spans="1:36" ht="15.6" customHeight="1" x14ac:dyDescent="0.25">
      <c r="A58" s="312"/>
      <c r="B58" s="310"/>
      <c r="C58" s="310"/>
      <c r="D58" s="310"/>
      <c r="E58" s="29"/>
      <c r="F58" s="310"/>
      <c r="G58" s="310"/>
      <c r="H58" s="322"/>
      <c r="I58" s="310"/>
      <c r="J58" s="310"/>
      <c r="K58" s="323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</row>
    <row r="59" spans="1:36" ht="15.6" customHeight="1" x14ac:dyDescent="0.25">
      <c r="A59" s="312"/>
      <c r="B59" s="310"/>
      <c r="C59" s="310"/>
      <c r="D59" s="310"/>
      <c r="E59" s="29"/>
      <c r="F59" s="310"/>
      <c r="G59" s="310"/>
      <c r="H59" s="322"/>
      <c r="I59" s="310"/>
      <c r="J59" s="310"/>
      <c r="K59" s="323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</row>
    <row r="60" spans="1:36" ht="15.6" customHeight="1" x14ac:dyDescent="0.25">
      <c r="A60" s="312"/>
      <c r="B60" s="310"/>
      <c r="C60" s="310"/>
      <c r="D60" s="310"/>
      <c r="E60" s="29"/>
      <c r="F60" s="310"/>
      <c r="G60" s="310"/>
      <c r="H60" s="322"/>
      <c r="I60" s="310"/>
      <c r="J60" s="310"/>
      <c r="K60" s="323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</row>
    <row r="61" spans="1:36" ht="15.6" customHeight="1" x14ac:dyDescent="0.25">
      <c r="A61" s="312"/>
      <c r="B61" s="310"/>
      <c r="C61" s="310"/>
      <c r="D61" s="310"/>
      <c r="E61" s="29"/>
      <c r="F61" s="310"/>
      <c r="G61" s="310"/>
      <c r="H61" s="322"/>
      <c r="I61" s="310"/>
      <c r="J61" s="310"/>
      <c r="K61" s="323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10"/>
      <c r="AH61" s="310"/>
      <c r="AI61" s="310"/>
      <c r="AJ61" s="310"/>
    </row>
    <row r="62" spans="1:36" ht="15.6" customHeight="1" x14ac:dyDescent="0.25">
      <c r="A62" s="312"/>
      <c r="B62" s="310"/>
      <c r="C62" s="310"/>
      <c r="D62" s="310"/>
      <c r="E62" s="29"/>
      <c r="F62" s="310"/>
      <c r="G62" s="310"/>
      <c r="H62" s="322"/>
      <c r="I62" s="310"/>
      <c r="J62" s="310"/>
      <c r="K62" s="323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</row>
    <row r="63" spans="1:36" ht="15.6" customHeight="1" x14ac:dyDescent="0.25">
      <c r="A63" s="312"/>
      <c r="B63" s="310"/>
      <c r="C63" s="310"/>
      <c r="D63" s="310"/>
      <c r="E63" s="29"/>
      <c r="F63" s="310"/>
      <c r="G63" s="310"/>
      <c r="H63" s="322"/>
      <c r="I63" s="310"/>
      <c r="J63" s="310"/>
      <c r="K63" s="323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</row>
    <row r="64" spans="1:36" ht="15.6" customHeight="1" x14ac:dyDescent="0.25">
      <c r="A64" s="312"/>
      <c r="B64" s="310"/>
      <c r="C64" s="310"/>
      <c r="D64" s="310"/>
      <c r="E64" s="29"/>
      <c r="F64" s="310"/>
      <c r="G64" s="310"/>
      <c r="H64" s="322"/>
      <c r="I64" s="310"/>
      <c r="J64" s="310"/>
      <c r="K64" s="323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</row>
    <row r="65" spans="1:36" ht="15.6" customHeight="1" x14ac:dyDescent="0.25">
      <c r="A65" s="312"/>
      <c r="B65" s="310"/>
      <c r="C65" s="310"/>
      <c r="D65" s="310"/>
      <c r="E65" s="29"/>
      <c r="F65" s="310"/>
      <c r="G65" s="310"/>
      <c r="H65" s="322"/>
      <c r="I65" s="310"/>
      <c r="J65" s="310"/>
      <c r="K65" s="323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310"/>
    </row>
    <row r="66" spans="1:36" ht="15.6" customHeight="1" x14ac:dyDescent="0.25">
      <c r="A66" s="312"/>
      <c r="B66" s="310"/>
      <c r="C66" s="310"/>
      <c r="D66" s="310"/>
      <c r="E66" s="29"/>
      <c r="F66" s="310"/>
      <c r="G66" s="310"/>
      <c r="H66" s="322"/>
      <c r="I66" s="310"/>
      <c r="J66" s="310"/>
      <c r="K66" s="323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</row>
    <row r="67" spans="1:36" ht="15.6" customHeight="1" x14ac:dyDescent="0.25">
      <c r="A67" s="312"/>
      <c r="B67" s="310"/>
      <c r="C67" s="310"/>
      <c r="D67" s="310"/>
      <c r="E67" s="29"/>
      <c r="F67" s="310"/>
      <c r="G67" s="310"/>
      <c r="H67" s="322"/>
      <c r="I67" s="310"/>
      <c r="J67" s="310"/>
      <c r="K67" s="323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</row>
    <row r="68" spans="1:36" ht="15.6" customHeight="1" x14ac:dyDescent="0.25">
      <c r="A68" s="312"/>
      <c r="B68" s="310"/>
      <c r="C68" s="310"/>
      <c r="D68" s="310"/>
      <c r="E68" s="29"/>
      <c r="F68" s="310"/>
      <c r="G68" s="310"/>
      <c r="H68" s="322"/>
      <c r="I68" s="310"/>
      <c r="J68" s="310"/>
      <c r="K68" s="323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</row>
    <row r="69" spans="1:36" ht="15.6" customHeight="1" x14ac:dyDescent="0.25">
      <c r="A69" s="312"/>
      <c r="B69" s="310"/>
      <c r="C69" s="310"/>
      <c r="D69" s="310"/>
      <c r="E69" s="29"/>
      <c r="F69" s="310"/>
      <c r="G69" s="310"/>
      <c r="H69" s="322"/>
      <c r="I69" s="310"/>
      <c r="J69" s="310"/>
      <c r="K69" s="323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/>
      <c r="AH69" s="310"/>
      <c r="AI69" s="310"/>
      <c r="AJ69" s="310"/>
    </row>
    <row r="70" spans="1:36" ht="15.6" customHeight="1" x14ac:dyDescent="0.25">
      <c r="A70" s="312"/>
      <c r="B70" s="310"/>
      <c r="C70" s="310"/>
      <c r="D70" s="310"/>
      <c r="E70" s="29"/>
      <c r="F70" s="310"/>
      <c r="G70" s="310"/>
      <c r="H70" s="322"/>
      <c r="I70" s="310"/>
      <c r="J70" s="310"/>
      <c r="K70" s="323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</row>
    <row r="71" spans="1:36" ht="15.6" customHeight="1" x14ac:dyDescent="0.25">
      <c r="A71" s="312"/>
      <c r="B71" s="310"/>
      <c r="C71" s="310"/>
      <c r="D71" s="310"/>
      <c r="E71" s="29"/>
      <c r="F71" s="310"/>
      <c r="G71" s="310"/>
      <c r="H71" s="322"/>
      <c r="I71" s="310"/>
      <c r="J71" s="310"/>
      <c r="K71" s="323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</row>
    <row r="72" spans="1:36" ht="15.6" customHeight="1" x14ac:dyDescent="0.25">
      <c r="A72" s="312"/>
      <c r="B72" s="310"/>
      <c r="C72" s="310"/>
      <c r="D72" s="310"/>
      <c r="E72" s="29"/>
      <c r="F72" s="310"/>
      <c r="G72" s="310"/>
      <c r="H72" s="322"/>
      <c r="I72" s="310"/>
      <c r="J72" s="310"/>
      <c r="K72" s="323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</row>
    <row r="73" spans="1:36" ht="15.6" customHeight="1" x14ac:dyDescent="0.25">
      <c r="A73" s="312"/>
      <c r="B73" s="310"/>
      <c r="C73" s="310"/>
      <c r="D73" s="310"/>
      <c r="E73" s="29"/>
      <c r="F73" s="310"/>
      <c r="G73" s="310"/>
      <c r="H73" s="322"/>
      <c r="I73" s="310"/>
      <c r="J73" s="310"/>
      <c r="K73" s="323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</row>
    <row r="74" spans="1:36" ht="15.6" customHeight="1" x14ac:dyDescent="0.25">
      <c r="A74" s="312"/>
      <c r="B74" s="310"/>
      <c r="C74" s="310"/>
      <c r="D74" s="310"/>
      <c r="E74" s="29"/>
      <c r="F74" s="310"/>
      <c r="G74" s="310"/>
      <c r="H74" s="322"/>
      <c r="I74" s="310"/>
      <c r="J74" s="310"/>
      <c r="K74" s="323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</row>
    <row r="75" spans="1:36" ht="15.6" customHeight="1" x14ac:dyDescent="0.25">
      <c r="A75" s="312"/>
      <c r="B75" s="310"/>
      <c r="C75" s="310"/>
      <c r="D75" s="310"/>
      <c r="E75" s="29"/>
      <c r="F75" s="310"/>
      <c r="G75" s="310"/>
      <c r="H75" s="322"/>
      <c r="I75" s="310"/>
      <c r="J75" s="310"/>
      <c r="K75" s="323"/>
      <c r="L75" s="310"/>
      <c r="M75" s="310"/>
      <c r="N75" s="310"/>
      <c r="O75" s="310"/>
      <c r="P75" s="310"/>
      <c r="Q75" s="310"/>
      <c r="R75" s="310"/>
      <c r="S75" s="310"/>
      <c r="T75" s="310"/>
      <c r="U75" s="310"/>
      <c r="V75" s="310"/>
      <c r="W75" s="310"/>
      <c r="X75" s="310"/>
      <c r="Y75" s="310"/>
      <c r="Z75" s="310"/>
      <c r="AA75" s="310"/>
      <c r="AB75" s="310"/>
      <c r="AC75" s="310"/>
      <c r="AD75" s="310"/>
      <c r="AE75" s="310"/>
      <c r="AF75" s="310"/>
      <c r="AG75" s="310"/>
      <c r="AH75" s="310"/>
      <c r="AI75" s="310"/>
      <c r="AJ75" s="310"/>
    </row>
    <row r="76" spans="1:36" ht="15.6" customHeight="1" x14ac:dyDescent="0.25">
      <c r="A76" s="312"/>
      <c r="B76" s="310"/>
      <c r="C76" s="310"/>
      <c r="D76" s="310"/>
      <c r="E76" s="29"/>
      <c r="F76" s="310"/>
      <c r="G76" s="310"/>
      <c r="H76" s="322"/>
      <c r="I76" s="310"/>
      <c r="J76" s="310"/>
      <c r="K76" s="323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</row>
    <row r="77" spans="1:36" s="325" customFormat="1" ht="15.6" customHeight="1" x14ac:dyDescent="0.25">
      <c r="A77" s="324"/>
      <c r="B77" s="310"/>
      <c r="C77" s="310"/>
      <c r="D77" s="310"/>
      <c r="E77" s="29"/>
      <c r="F77" s="310"/>
      <c r="G77" s="310"/>
      <c r="H77" s="322"/>
      <c r="I77" s="310"/>
      <c r="J77" s="310"/>
      <c r="K77" s="323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</row>
    <row r="78" spans="1:36" s="325" customFormat="1" ht="15.6" customHeight="1" x14ac:dyDescent="0.25">
      <c r="A78" s="324"/>
      <c r="B78" s="310"/>
      <c r="C78" s="310"/>
      <c r="D78" s="310"/>
      <c r="E78" s="29"/>
      <c r="F78" s="310"/>
      <c r="G78" s="310"/>
      <c r="H78" s="322"/>
      <c r="I78" s="310"/>
      <c r="J78" s="310"/>
      <c r="K78" s="323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</row>
    <row r="79" spans="1:36" s="325" customFormat="1" ht="15.6" customHeight="1" x14ac:dyDescent="0.25">
      <c r="A79" s="324"/>
      <c r="B79" s="310"/>
      <c r="C79" s="310"/>
      <c r="D79" s="310"/>
      <c r="E79" s="29"/>
      <c r="F79" s="310"/>
      <c r="G79" s="310"/>
      <c r="H79" s="322"/>
      <c r="I79" s="310"/>
      <c r="J79" s="310"/>
      <c r="K79" s="323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</row>
    <row r="80" spans="1:36" s="325" customFormat="1" ht="15.6" customHeight="1" x14ac:dyDescent="0.25">
      <c r="A80" s="324"/>
      <c r="B80" s="310"/>
      <c r="C80" s="310"/>
      <c r="D80" s="310"/>
      <c r="E80" s="29"/>
      <c r="F80" s="310"/>
      <c r="G80" s="310"/>
      <c r="H80" s="322"/>
      <c r="I80" s="310"/>
      <c r="J80" s="310"/>
      <c r="K80" s="323"/>
      <c r="L80" s="310"/>
      <c r="M80" s="310"/>
      <c r="N80" s="310"/>
      <c r="O80" s="310"/>
      <c r="P80" s="310"/>
      <c r="Q80" s="310"/>
      <c r="R80" s="310"/>
      <c r="S80" s="310"/>
      <c r="T80" s="310"/>
      <c r="U80" s="310"/>
      <c r="V80" s="310"/>
      <c r="W80" s="310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</row>
    <row r="81" spans="1:36" s="325" customFormat="1" ht="15.6" customHeight="1" x14ac:dyDescent="0.25">
      <c r="A81" s="324"/>
      <c r="B81" s="310"/>
      <c r="C81" s="310"/>
      <c r="D81" s="310"/>
      <c r="E81" s="29"/>
      <c r="F81" s="310"/>
      <c r="G81" s="310"/>
      <c r="H81" s="322"/>
      <c r="I81" s="310"/>
      <c r="J81" s="310"/>
      <c r="K81" s="323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0"/>
      <c r="W81" s="310"/>
      <c r="X81" s="310"/>
      <c r="Y81" s="310"/>
      <c r="Z81" s="310"/>
      <c r="AA81" s="310"/>
      <c r="AB81" s="310"/>
      <c r="AC81" s="310"/>
      <c r="AD81" s="310"/>
      <c r="AE81" s="310"/>
      <c r="AF81" s="310"/>
      <c r="AG81" s="310"/>
      <c r="AH81" s="310"/>
      <c r="AI81" s="310"/>
      <c r="AJ81" s="310"/>
    </row>
    <row r="82" spans="1:36" s="325" customFormat="1" ht="15.6" customHeight="1" x14ac:dyDescent="0.25">
      <c r="A82" s="324"/>
      <c r="B82" s="310"/>
      <c r="C82" s="310"/>
      <c r="D82" s="310"/>
      <c r="E82" s="29"/>
      <c r="F82" s="310"/>
      <c r="G82" s="310"/>
      <c r="H82" s="322"/>
      <c r="I82" s="310"/>
      <c r="J82" s="310"/>
      <c r="K82" s="323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310"/>
      <c r="Y82" s="310"/>
      <c r="Z82" s="310"/>
      <c r="AA82" s="310"/>
      <c r="AB82" s="310"/>
      <c r="AC82" s="310"/>
      <c r="AD82" s="310"/>
      <c r="AE82" s="310"/>
      <c r="AF82" s="310"/>
      <c r="AG82" s="310"/>
      <c r="AH82" s="310"/>
      <c r="AI82" s="310"/>
      <c r="AJ82" s="310"/>
    </row>
    <row r="83" spans="1:36" s="325" customFormat="1" ht="15.6" customHeight="1" x14ac:dyDescent="0.25">
      <c r="A83" s="324"/>
      <c r="B83" s="310"/>
      <c r="C83" s="310"/>
      <c r="D83" s="310"/>
      <c r="E83" s="29"/>
      <c r="F83" s="310"/>
      <c r="G83" s="310"/>
      <c r="H83" s="322"/>
      <c r="I83" s="310"/>
      <c r="J83" s="310"/>
      <c r="K83" s="323"/>
      <c r="L83" s="310"/>
      <c r="M83" s="310"/>
      <c r="N83" s="310"/>
      <c r="O83" s="310"/>
      <c r="P83" s="310"/>
      <c r="Q83" s="310"/>
      <c r="R83" s="310"/>
      <c r="S83" s="310"/>
      <c r="T83" s="310"/>
      <c r="U83" s="310"/>
      <c r="V83" s="310"/>
      <c r="W83" s="310"/>
      <c r="X83" s="310"/>
      <c r="Y83" s="310"/>
      <c r="Z83" s="310"/>
      <c r="AA83" s="310"/>
      <c r="AB83" s="310"/>
      <c r="AC83" s="310"/>
      <c r="AD83" s="310"/>
      <c r="AE83" s="310"/>
      <c r="AF83" s="310"/>
      <c r="AG83" s="310"/>
      <c r="AH83" s="310"/>
      <c r="AI83" s="310"/>
      <c r="AJ83" s="310"/>
    </row>
    <row r="84" spans="1:36" s="325" customFormat="1" ht="15.6" customHeight="1" x14ac:dyDescent="0.25">
      <c r="A84" s="324"/>
      <c r="B84" s="310"/>
      <c r="C84" s="310"/>
      <c r="D84" s="310"/>
      <c r="E84" s="29"/>
      <c r="F84" s="310"/>
      <c r="G84" s="310"/>
      <c r="H84" s="322"/>
      <c r="I84" s="310"/>
      <c r="J84" s="310"/>
      <c r="K84" s="323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</row>
    <row r="85" spans="1:36" s="325" customFormat="1" ht="15.6" customHeight="1" x14ac:dyDescent="0.25">
      <c r="A85" s="324"/>
      <c r="B85" s="310"/>
      <c r="C85" s="310"/>
      <c r="D85" s="310"/>
      <c r="E85" s="29"/>
      <c r="F85" s="310"/>
      <c r="G85" s="310"/>
      <c r="H85" s="322"/>
      <c r="I85" s="310"/>
      <c r="J85" s="310"/>
      <c r="K85" s="323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</row>
    <row r="86" spans="1:36" s="325" customFormat="1" ht="15.6" customHeight="1" x14ac:dyDescent="0.25">
      <c r="A86" s="324"/>
      <c r="B86" s="310"/>
      <c r="C86" s="310"/>
      <c r="D86" s="310"/>
      <c r="E86" s="29"/>
      <c r="F86" s="310"/>
      <c r="G86" s="310"/>
      <c r="H86" s="322"/>
      <c r="I86" s="310"/>
      <c r="J86" s="310"/>
      <c r="K86" s="323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</row>
    <row r="87" spans="1:36" s="325" customFormat="1" ht="15.6" customHeight="1" x14ac:dyDescent="0.25">
      <c r="A87" s="324"/>
      <c r="B87" s="310"/>
      <c r="C87" s="310"/>
      <c r="D87" s="310"/>
      <c r="E87" s="29"/>
      <c r="F87" s="310"/>
      <c r="G87" s="310"/>
      <c r="H87" s="322"/>
      <c r="I87" s="310"/>
      <c r="J87" s="310"/>
      <c r="K87" s="323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</row>
    <row r="88" spans="1:36" s="325" customFormat="1" ht="15.6" customHeight="1" x14ac:dyDescent="0.25">
      <c r="A88" s="324"/>
      <c r="B88" s="165"/>
      <c r="C88" s="165"/>
      <c r="D88" s="165"/>
      <c r="E88" s="24"/>
      <c r="F88" s="165"/>
      <c r="G88" s="165"/>
      <c r="H88" s="326"/>
      <c r="I88" s="165"/>
      <c r="J88" s="165"/>
      <c r="K88" s="327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310"/>
      <c r="AE88" s="310"/>
      <c r="AF88" s="310"/>
      <c r="AG88" s="310"/>
      <c r="AH88" s="310"/>
      <c r="AI88" s="310"/>
      <c r="AJ88" s="310"/>
    </row>
    <row r="89" spans="1:36" s="325" customFormat="1" ht="15.6" customHeight="1" x14ac:dyDescent="0.25">
      <c r="A89" s="324"/>
      <c r="B89" s="165"/>
      <c r="C89" s="165"/>
      <c r="D89" s="165"/>
      <c r="E89" s="24"/>
      <c r="F89" s="165"/>
      <c r="G89" s="165"/>
      <c r="H89" s="326"/>
      <c r="I89" s="165"/>
      <c r="J89" s="165"/>
      <c r="K89" s="327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310"/>
      <c r="AE89" s="310"/>
      <c r="AF89" s="310"/>
      <c r="AG89" s="310"/>
      <c r="AH89" s="310"/>
      <c r="AI89" s="310"/>
      <c r="AJ89" s="310"/>
    </row>
    <row r="90" spans="1:36" s="325" customFormat="1" ht="15.6" customHeight="1" x14ac:dyDescent="0.25">
      <c r="A90" s="324"/>
      <c r="B90" s="165"/>
      <c r="C90" s="165"/>
      <c r="D90" s="165"/>
      <c r="E90" s="24"/>
      <c r="F90" s="165"/>
      <c r="G90" s="165"/>
      <c r="H90" s="326"/>
      <c r="I90" s="165"/>
      <c r="J90" s="165"/>
      <c r="K90" s="327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310"/>
      <c r="AE90" s="310"/>
      <c r="AF90" s="310"/>
      <c r="AG90" s="310"/>
      <c r="AH90" s="310"/>
      <c r="AI90" s="310"/>
      <c r="AJ90" s="310"/>
    </row>
    <row r="91" spans="1:36" s="325" customFormat="1" ht="15.6" customHeight="1" x14ac:dyDescent="0.25">
      <c r="A91" s="324"/>
      <c r="B91" s="165"/>
      <c r="C91" s="165"/>
      <c r="D91" s="165"/>
      <c r="E91" s="24"/>
      <c r="F91" s="165"/>
      <c r="G91" s="165"/>
      <c r="H91" s="326"/>
      <c r="I91" s="165"/>
      <c r="J91" s="165"/>
      <c r="K91" s="327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310"/>
      <c r="AE91" s="310"/>
      <c r="AF91" s="310"/>
      <c r="AG91" s="310"/>
      <c r="AH91" s="310"/>
      <c r="AI91" s="310"/>
      <c r="AJ91" s="310"/>
    </row>
    <row r="92" spans="1:36" s="325" customFormat="1" ht="15.6" customHeight="1" x14ac:dyDescent="0.25">
      <c r="A92" s="324"/>
      <c r="B92" s="165"/>
      <c r="C92" s="165"/>
      <c r="D92" s="165"/>
      <c r="E92" s="24"/>
      <c r="F92" s="165"/>
      <c r="G92" s="165"/>
      <c r="H92" s="326"/>
      <c r="I92" s="165"/>
      <c r="J92" s="165"/>
      <c r="K92" s="327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310"/>
      <c r="AE92" s="310"/>
      <c r="AF92" s="310"/>
      <c r="AG92" s="310"/>
      <c r="AH92" s="310"/>
      <c r="AI92" s="310"/>
      <c r="AJ92" s="310"/>
    </row>
    <row r="93" spans="1:36" s="325" customFormat="1" ht="15.6" customHeight="1" x14ac:dyDescent="0.25">
      <c r="A93" s="324"/>
      <c r="B93" s="165"/>
      <c r="C93" s="165"/>
      <c r="D93" s="165"/>
      <c r="E93" s="24"/>
      <c r="F93" s="165"/>
      <c r="G93" s="165"/>
      <c r="H93" s="326"/>
      <c r="I93" s="165"/>
      <c r="J93" s="165"/>
      <c r="K93" s="327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310"/>
      <c r="AE93" s="310"/>
      <c r="AF93" s="310"/>
      <c r="AG93" s="310"/>
      <c r="AH93" s="310"/>
      <c r="AI93" s="310"/>
      <c r="AJ93" s="310"/>
    </row>
    <row r="94" spans="1:36" s="325" customFormat="1" ht="15.6" customHeight="1" x14ac:dyDescent="0.25">
      <c r="A94" s="324"/>
      <c r="B94" s="165"/>
      <c r="C94" s="165"/>
      <c r="D94" s="165"/>
      <c r="E94" s="24"/>
      <c r="F94" s="165"/>
      <c r="G94" s="165"/>
      <c r="H94" s="326"/>
      <c r="I94" s="165"/>
      <c r="J94" s="165"/>
      <c r="K94" s="327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310"/>
      <c r="AE94" s="310"/>
      <c r="AF94" s="310"/>
      <c r="AG94" s="310"/>
      <c r="AH94" s="310"/>
      <c r="AI94" s="310"/>
      <c r="AJ94" s="310"/>
    </row>
    <row r="95" spans="1:36" s="325" customFormat="1" ht="15.6" customHeight="1" x14ac:dyDescent="0.25">
      <c r="A95" s="324"/>
      <c r="B95" s="165"/>
      <c r="C95" s="165"/>
      <c r="D95" s="165"/>
      <c r="E95" s="24"/>
      <c r="F95" s="165"/>
      <c r="G95" s="165"/>
      <c r="H95" s="326"/>
      <c r="I95" s="165"/>
      <c r="J95" s="165"/>
      <c r="K95" s="327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310"/>
      <c r="AE95" s="310"/>
      <c r="AF95" s="310"/>
      <c r="AG95" s="310"/>
      <c r="AH95" s="310"/>
      <c r="AI95" s="310"/>
      <c r="AJ95" s="310"/>
    </row>
    <row r="96" spans="1:36" s="325" customFormat="1" ht="15.6" customHeight="1" x14ac:dyDescent="0.25">
      <c r="A96" s="324"/>
      <c r="B96" s="165"/>
      <c r="C96" s="165"/>
      <c r="D96" s="165"/>
      <c r="E96" s="24"/>
      <c r="F96" s="165"/>
      <c r="G96" s="165"/>
      <c r="H96" s="326"/>
      <c r="I96" s="165"/>
      <c r="J96" s="165"/>
      <c r="K96" s="327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310"/>
      <c r="AE96" s="310"/>
      <c r="AF96" s="310"/>
      <c r="AG96" s="310"/>
      <c r="AH96" s="310"/>
      <c r="AI96" s="310"/>
      <c r="AJ96" s="310"/>
    </row>
    <row r="97" spans="1:36" s="325" customFormat="1" ht="15.6" customHeight="1" x14ac:dyDescent="0.25">
      <c r="A97" s="324"/>
      <c r="B97" s="165"/>
      <c r="C97" s="165"/>
      <c r="D97" s="165"/>
      <c r="E97" s="24"/>
      <c r="F97" s="165"/>
      <c r="G97" s="165"/>
      <c r="H97" s="326"/>
      <c r="I97" s="165"/>
      <c r="J97" s="165"/>
      <c r="K97" s="327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310"/>
      <c r="AE97" s="310"/>
      <c r="AF97" s="310"/>
      <c r="AG97" s="310"/>
      <c r="AH97" s="310"/>
      <c r="AI97" s="310"/>
      <c r="AJ97" s="310"/>
    </row>
    <row r="98" spans="1:36" s="325" customFormat="1" ht="15.6" customHeight="1" x14ac:dyDescent="0.25">
      <c r="A98" s="324"/>
      <c r="B98" s="165"/>
      <c r="C98" s="165"/>
      <c r="D98" s="165"/>
      <c r="E98" s="24"/>
      <c r="F98" s="165"/>
      <c r="G98" s="165"/>
      <c r="H98" s="326"/>
      <c r="I98" s="165"/>
      <c r="J98" s="165"/>
      <c r="K98" s="327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310"/>
      <c r="AE98" s="310"/>
      <c r="AF98" s="310"/>
      <c r="AG98" s="310"/>
      <c r="AH98" s="310"/>
      <c r="AI98" s="310"/>
      <c r="AJ98" s="310"/>
    </row>
    <row r="99" spans="1:36" s="325" customFormat="1" ht="15.6" customHeight="1" x14ac:dyDescent="0.25">
      <c r="A99" s="324"/>
      <c r="B99" s="165"/>
      <c r="C99" s="165"/>
      <c r="D99" s="165"/>
      <c r="E99" s="24"/>
      <c r="F99" s="165"/>
      <c r="G99" s="165"/>
      <c r="H99" s="326"/>
      <c r="I99" s="165"/>
      <c r="J99" s="165"/>
      <c r="K99" s="327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310"/>
      <c r="AE99" s="310"/>
      <c r="AF99" s="310"/>
      <c r="AG99" s="310"/>
      <c r="AH99" s="310"/>
      <c r="AI99" s="310"/>
      <c r="AJ99" s="310"/>
    </row>
    <row r="100" spans="1:36" s="325" customFormat="1" ht="15.6" customHeight="1" x14ac:dyDescent="0.25">
      <c r="A100" s="324"/>
      <c r="B100" s="165"/>
      <c r="C100" s="165"/>
      <c r="D100" s="165"/>
      <c r="E100" s="24"/>
      <c r="F100" s="165"/>
      <c r="G100" s="165"/>
      <c r="H100" s="326"/>
      <c r="I100" s="165"/>
      <c r="J100" s="165"/>
      <c r="K100" s="327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310"/>
      <c r="AE100" s="310"/>
      <c r="AF100" s="310"/>
      <c r="AG100" s="310"/>
      <c r="AH100" s="310"/>
      <c r="AI100" s="310"/>
      <c r="AJ100" s="310"/>
    </row>
    <row r="101" spans="1:36" s="325" customFormat="1" ht="15.6" customHeight="1" x14ac:dyDescent="0.25">
      <c r="A101" s="324"/>
      <c r="B101" s="165"/>
      <c r="C101" s="165"/>
      <c r="D101" s="165"/>
      <c r="E101" s="24"/>
      <c r="F101" s="165"/>
      <c r="G101" s="165"/>
      <c r="H101" s="326"/>
      <c r="I101" s="165"/>
      <c r="J101" s="165"/>
      <c r="K101" s="327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310"/>
      <c r="AE101" s="310"/>
      <c r="AF101" s="310"/>
      <c r="AG101" s="310"/>
      <c r="AH101" s="310"/>
      <c r="AI101" s="310"/>
      <c r="AJ101" s="310"/>
    </row>
    <row r="102" spans="1:36" s="325" customFormat="1" ht="15.6" customHeight="1" x14ac:dyDescent="0.25">
      <c r="A102" s="324"/>
      <c r="B102" s="165"/>
      <c r="C102" s="165"/>
      <c r="D102" s="165"/>
      <c r="E102" s="24"/>
      <c r="F102" s="165"/>
      <c r="G102" s="165"/>
      <c r="H102" s="326"/>
      <c r="I102" s="165"/>
      <c r="J102" s="165"/>
      <c r="K102" s="327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310"/>
      <c r="AE102" s="310"/>
      <c r="AF102" s="310"/>
      <c r="AG102" s="310"/>
      <c r="AH102" s="310"/>
      <c r="AI102" s="310"/>
      <c r="AJ102" s="310"/>
    </row>
    <row r="103" spans="1:36" s="325" customFormat="1" ht="15.6" customHeight="1" x14ac:dyDescent="0.25">
      <c r="A103" s="324"/>
      <c r="B103" s="165"/>
      <c r="C103" s="165"/>
      <c r="D103" s="165"/>
      <c r="E103" s="24"/>
      <c r="F103" s="165"/>
      <c r="G103" s="165"/>
      <c r="H103" s="326"/>
      <c r="I103" s="165"/>
      <c r="J103" s="165"/>
      <c r="K103" s="327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310"/>
      <c r="AE103" s="310"/>
      <c r="AF103" s="310"/>
      <c r="AG103" s="310"/>
      <c r="AH103" s="310"/>
      <c r="AI103" s="310"/>
      <c r="AJ103" s="310"/>
    </row>
    <row r="104" spans="1:36" s="325" customFormat="1" ht="15.6" customHeight="1" x14ac:dyDescent="0.25">
      <c r="A104" s="324"/>
      <c r="B104" s="165"/>
      <c r="C104" s="165"/>
      <c r="D104" s="165"/>
      <c r="E104" s="24"/>
      <c r="F104" s="165"/>
      <c r="G104" s="165"/>
      <c r="H104" s="326"/>
      <c r="I104" s="165"/>
      <c r="J104" s="165"/>
      <c r="K104" s="327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310"/>
      <c r="AE104" s="310"/>
      <c r="AF104" s="310"/>
      <c r="AG104" s="310"/>
      <c r="AH104" s="310"/>
      <c r="AI104" s="310"/>
      <c r="AJ104" s="310"/>
    </row>
    <row r="105" spans="1:36" s="325" customFormat="1" ht="15.6" customHeight="1" x14ac:dyDescent="0.25">
      <c r="A105" s="324"/>
      <c r="B105" s="165"/>
      <c r="C105" s="165"/>
      <c r="D105" s="165"/>
      <c r="E105" s="24"/>
      <c r="F105" s="165"/>
      <c r="G105" s="165"/>
      <c r="H105" s="326"/>
      <c r="I105" s="165"/>
      <c r="J105" s="165"/>
      <c r="K105" s="327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310"/>
      <c r="AE105" s="310"/>
      <c r="AF105" s="310"/>
      <c r="AG105" s="310"/>
      <c r="AH105" s="310"/>
      <c r="AI105" s="310"/>
      <c r="AJ105" s="310"/>
    </row>
    <row r="106" spans="1:36" s="325" customFormat="1" ht="15.6" customHeight="1" x14ac:dyDescent="0.25">
      <c r="A106" s="324"/>
      <c r="B106" s="165"/>
      <c r="C106" s="165"/>
      <c r="D106" s="165"/>
      <c r="E106" s="24"/>
      <c r="F106" s="165"/>
      <c r="G106" s="165"/>
      <c r="H106" s="326"/>
      <c r="I106" s="165"/>
      <c r="J106" s="165"/>
      <c r="K106" s="327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310"/>
      <c r="AE106" s="310"/>
      <c r="AF106" s="310"/>
      <c r="AG106" s="310"/>
      <c r="AH106" s="310"/>
      <c r="AI106" s="310"/>
      <c r="AJ106" s="310"/>
    </row>
    <row r="107" spans="1:36" s="325" customFormat="1" ht="15.6" customHeight="1" x14ac:dyDescent="0.25">
      <c r="A107" s="324"/>
      <c r="B107" s="165"/>
      <c r="C107" s="165"/>
      <c r="D107" s="165"/>
      <c r="E107" s="24"/>
      <c r="F107" s="165"/>
      <c r="G107" s="165"/>
      <c r="H107" s="326"/>
      <c r="I107" s="165"/>
      <c r="J107" s="165"/>
      <c r="K107" s="327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310"/>
      <c r="AE107" s="310"/>
      <c r="AF107" s="310"/>
      <c r="AG107" s="310"/>
      <c r="AH107" s="310"/>
      <c r="AI107" s="310"/>
      <c r="AJ107" s="310"/>
    </row>
    <row r="108" spans="1:36" s="325" customFormat="1" ht="15.6" customHeight="1" x14ac:dyDescent="0.25">
      <c r="A108" s="324"/>
      <c r="B108" s="165"/>
      <c r="C108" s="165"/>
      <c r="D108" s="165"/>
      <c r="E108" s="24"/>
      <c r="F108" s="165"/>
      <c r="G108" s="165"/>
      <c r="H108" s="326"/>
      <c r="I108" s="165"/>
      <c r="J108" s="165"/>
      <c r="K108" s="327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310"/>
      <c r="AE108" s="310"/>
      <c r="AF108" s="310"/>
      <c r="AG108" s="310"/>
      <c r="AH108" s="310"/>
      <c r="AI108" s="310"/>
      <c r="AJ108" s="310"/>
    </row>
    <row r="109" spans="1:36" s="325" customFormat="1" ht="15.6" customHeight="1" x14ac:dyDescent="0.25">
      <c r="A109" s="324"/>
      <c r="B109" s="165"/>
      <c r="C109" s="165"/>
      <c r="D109" s="165"/>
      <c r="E109" s="24"/>
      <c r="F109" s="165"/>
      <c r="G109" s="165"/>
      <c r="H109" s="326"/>
      <c r="I109" s="165"/>
      <c r="J109" s="165"/>
      <c r="K109" s="327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310"/>
      <c r="AE109" s="310"/>
      <c r="AF109" s="310"/>
      <c r="AG109" s="310"/>
      <c r="AH109" s="310"/>
      <c r="AI109" s="310"/>
      <c r="AJ109" s="310"/>
    </row>
    <row r="110" spans="1:36" s="325" customFormat="1" ht="15.6" customHeight="1" x14ac:dyDescent="0.25">
      <c r="A110" s="324"/>
      <c r="B110" s="165"/>
      <c r="C110" s="165"/>
      <c r="D110" s="165"/>
      <c r="E110" s="24"/>
      <c r="F110" s="165"/>
      <c r="G110" s="165"/>
      <c r="H110" s="326"/>
      <c r="I110" s="165"/>
      <c r="J110" s="165"/>
      <c r="K110" s="327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310"/>
      <c r="AE110" s="310"/>
      <c r="AF110" s="310"/>
      <c r="AG110" s="310"/>
      <c r="AH110" s="310"/>
      <c r="AI110" s="310"/>
      <c r="AJ110" s="310"/>
    </row>
    <row r="111" spans="1:36" s="325" customFormat="1" ht="15.6" customHeight="1" x14ac:dyDescent="0.25">
      <c r="A111" s="324"/>
      <c r="B111" s="165"/>
      <c r="C111" s="165"/>
      <c r="D111" s="165"/>
      <c r="E111" s="24"/>
      <c r="F111" s="165"/>
      <c r="G111" s="165"/>
      <c r="H111" s="326"/>
      <c r="I111" s="165"/>
      <c r="J111" s="165"/>
      <c r="K111" s="327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310"/>
      <c r="AE111" s="310"/>
      <c r="AF111" s="310"/>
      <c r="AG111" s="310"/>
      <c r="AH111" s="310"/>
      <c r="AI111" s="310"/>
      <c r="AJ111" s="310"/>
    </row>
    <row r="112" spans="1:36" s="325" customFormat="1" ht="15.6" customHeight="1" x14ac:dyDescent="0.25">
      <c r="A112" s="324"/>
      <c r="B112" s="165"/>
      <c r="C112" s="165"/>
      <c r="D112" s="165"/>
      <c r="E112" s="24"/>
      <c r="F112" s="165"/>
      <c r="G112" s="165"/>
      <c r="H112" s="326"/>
      <c r="I112" s="165"/>
      <c r="J112" s="165"/>
      <c r="K112" s="327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310"/>
      <c r="AE112" s="310"/>
      <c r="AF112" s="310"/>
      <c r="AG112" s="310"/>
      <c r="AH112" s="310"/>
      <c r="AI112" s="310"/>
      <c r="AJ112" s="310"/>
    </row>
    <row r="113" spans="1:36" s="325" customFormat="1" ht="15.6" customHeight="1" x14ac:dyDescent="0.25">
      <c r="A113" s="324"/>
      <c r="B113" s="165"/>
      <c r="C113" s="165"/>
      <c r="D113" s="165"/>
      <c r="E113" s="24"/>
      <c r="F113" s="165"/>
      <c r="G113" s="165"/>
      <c r="H113" s="326"/>
      <c r="I113" s="165"/>
      <c r="J113" s="165"/>
      <c r="K113" s="327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310"/>
      <c r="AE113" s="310"/>
      <c r="AF113" s="310"/>
      <c r="AG113" s="310"/>
      <c r="AH113" s="310"/>
      <c r="AI113" s="310"/>
      <c r="AJ113" s="310"/>
    </row>
    <row r="114" spans="1:36" s="325" customFormat="1" ht="15.6" customHeight="1" x14ac:dyDescent="0.25">
      <c r="A114" s="324"/>
      <c r="B114" s="165"/>
      <c r="C114" s="165"/>
      <c r="D114" s="165"/>
      <c r="E114" s="24"/>
      <c r="F114" s="165"/>
      <c r="G114" s="165"/>
      <c r="H114" s="326"/>
      <c r="I114" s="165"/>
      <c r="J114" s="165"/>
      <c r="K114" s="327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310"/>
      <c r="AE114" s="310"/>
      <c r="AF114" s="310"/>
      <c r="AG114" s="310"/>
      <c r="AH114" s="310"/>
      <c r="AI114" s="310"/>
      <c r="AJ114" s="310"/>
    </row>
    <row r="115" spans="1:36" s="325" customFormat="1" ht="15.6" customHeight="1" x14ac:dyDescent="0.25">
      <c r="A115" s="324"/>
      <c r="B115" s="165"/>
      <c r="C115" s="165"/>
      <c r="D115" s="165"/>
      <c r="E115" s="24"/>
      <c r="F115" s="165"/>
      <c r="G115" s="165"/>
      <c r="H115" s="326"/>
      <c r="I115" s="165"/>
      <c r="J115" s="165"/>
      <c r="K115" s="327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310"/>
      <c r="AE115" s="310"/>
      <c r="AF115" s="310"/>
      <c r="AG115" s="310"/>
      <c r="AH115" s="310"/>
      <c r="AI115" s="310"/>
      <c r="AJ115" s="310"/>
    </row>
    <row r="116" spans="1:36" s="325" customFormat="1" ht="15.6" customHeight="1" x14ac:dyDescent="0.25">
      <c r="A116" s="324"/>
      <c r="B116" s="165"/>
      <c r="C116" s="165"/>
      <c r="D116" s="165"/>
      <c r="E116" s="24"/>
      <c r="F116" s="165"/>
      <c r="G116" s="165"/>
      <c r="H116" s="326"/>
      <c r="I116" s="165"/>
      <c r="J116" s="165"/>
      <c r="K116" s="327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310"/>
      <c r="AE116" s="310"/>
      <c r="AF116" s="310"/>
      <c r="AG116" s="310"/>
      <c r="AH116" s="310"/>
      <c r="AI116" s="310"/>
      <c r="AJ116" s="310"/>
    </row>
    <row r="117" spans="1:36" s="325" customFormat="1" ht="15.6" customHeight="1" x14ac:dyDescent="0.25">
      <c r="A117" s="324"/>
      <c r="B117" s="165"/>
      <c r="C117" s="165"/>
      <c r="D117" s="165"/>
      <c r="E117" s="24"/>
      <c r="F117" s="165"/>
      <c r="G117" s="165"/>
      <c r="H117" s="326"/>
      <c r="I117" s="165"/>
      <c r="J117" s="165"/>
      <c r="K117" s="327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310"/>
      <c r="AE117" s="310"/>
      <c r="AF117" s="310"/>
      <c r="AG117" s="310"/>
      <c r="AH117" s="310"/>
      <c r="AI117" s="310"/>
      <c r="AJ117" s="310"/>
    </row>
    <row r="118" spans="1:36" s="325" customFormat="1" ht="15.6" customHeight="1" x14ac:dyDescent="0.25">
      <c r="A118" s="324"/>
      <c r="B118" s="165"/>
      <c r="C118" s="165"/>
      <c r="D118" s="165"/>
      <c r="E118" s="24"/>
      <c r="F118" s="165"/>
      <c r="G118" s="165"/>
      <c r="H118" s="326"/>
      <c r="I118" s="165"/>
      <c r="J118" s="165"/>
      <c r="K118" s="327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310"/>
      <c r="AE118" s="310"/>
      <c r="AF118" s="310"/>
      <c r="AG118" s="310"/>
      <c r="AH118" s="310"/>
      <c r="AI118" s="310"/>
      <c r="AJ118" s="310"/>
    </row>
    <row r="119" spans="1:36" s="325" customFormat="1" ht="15.6" customHeight="1" x14ac:dyDescent="0.25">
      <c r="A119" s="324"/>
      <c r="B119" s="165"/>
      <c r="C119" s="165"/>
      <c r="D119" s="165"/>
      <c r="E119" s="24"/>
      <c r="F119" s="165"/>
      <c r="G119" s="165"/>
      <c r="H119" s="326"/>
      <c r="I119" s="165"/>
      <c r="J119" s="165"/>
      <c r="K119" s="327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310"/>
      <c r="AE119" s="310"/>
      <c r="AF119" s="310"/>
      <c r="AG119" s="310"/>
      <c r="AH119" s="310"/>
      <c r="AI119" s="310"/>
      <c r="AJ119" s="310"/>
    </row>
    <row r="120" spans="1:36" s="325" customFormat="1" ht="15.6" customHeight="1" x14ac:dyDescent="0.25">
      <c r="A120" s="324"/>
      <c r="B120" s="165"/>
      <c r="C120" s="165"/>
      <c r="D120" s="165"/>
      <c r="E120" s="24"/>
      <c r="F120" s="165"/>
      <c r="G120" s="165"/>
      <c r="H120" s="326"/>
      <c r="I120" s="165"/>
      <c r="J120" s="165"/>
      <c r="K120" s="327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310"/>
      <c r="AE120" s="310"/>
      <c r="AF120" s="310"/>
      <c r="AG120" s="310"/>
      <c r="AH120" s="310"/>
      <c r="AI120" s="310"/>
      <c r="AJ120" s="310"/>
    </row>
    <row r="121" spans="1:36" s="325" customFormat="1" ht="15.6" customHeight="1" x14ac:dyDescent="0.25">
      <c r="A121" s="324"/>
      <c r="B121" s="165"/>
      <c r="C121" s="165"/>
      <c r="D121" s="165"/>
      <c r="E121" s="24"/>
      <c r="F121" s="165"/>
      <c r="G121" s="165"/>
      <c r="H121" s="326"/>
      <c r="I121" s="165"/>
      <c r="J121" s="165"/>
      <c r="K121" s="327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310"/>
      <c r="AE121" s="310"/>
      <c r="AF121" s="310"/>
      <c r="AG121" s="310"/>
      <c r="AH121" s="310"/>
      <c r="AI121" s="310"/>
      <c r="AJ121" s="310"/>
    </row>
    <row r="122" spans="1:36" s="325" customFormat="1" ht="15.6" customHeight="1" x14ac:dyDescent="0.25">
      <c r="A122" s="324"/>
      <c r="B122" s="165"/>
      <c r="C122" s="165"/>
      <c r="D122" s="165"/>
      <c r="E122" s="24"/>
      <c r="F122" s="165"/>
      <c r="G122" s="165"/>
      <c r="H122" s="326"/>
      <c r="I122" s="165"/>
      <c r="J122" s="165"/>
      <c r="K122" s="327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310"/>
      <c r="AE122" s="310"/>
      <c r="AF122" s="310"/>
      <c r="AG122" s="310"/>
      <c r="AH122" s="310"/>
      <c r="AI122" s="310"/>
      <c r="AJ122" s="310"/>
    </row>
    <row r="123" spans="1:36" s="325" customFormat="1" ht="15.6" customHeight="1" x14ac:dyDescent="0.25">
      <c r="A123" s="324"/>
      <c r="B123" s="165"/>
      <c r="C123" s="165"/>
      <c r="D123" s="165"/>
      <c r="E123" s="24"/>
      <c r="F123" s="165"/>
      <c r="G123" s="165"/>
      <c r="H123" s="326"/>
      <c r="I123" s="165"/>
      <c r="J123" s="165"/>
      <c r="K123" s="327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310"/>
      <c r="AE123" s="310"/>
      <c r="AF123" s="310"/>
      <c r="AG123" s="310"/>
      <c r="AH123" s="310"/>
      <c r="AI123" s="310"/>
      <c r="AJ123" s="310"/>
    </row>
    <row r="124" spans="1:36" s="325" customFormat="1" ht="15.6" customHeight="1" x14ac:dyDescent="0.25">
      <c r="A124" s="324"/>
      <c r="B124" s="165"/>
      <c r="C124" s="165"/>
      <c r="D124" s="165"/>
      <c r="E124" s="24"/>
      <c r="F124" s="165"/>
      <c r="G124" s="165"/>
      <c r="H124" s="326"/>
      <c r="I124" s="165"/>
      <c r="J124" s="165"/>
      <c r="K124" s="327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310"/>
      <c r="AE124" s="310"/>
      <c r="AF124" s="310"/>
      <c r="AG124" s="310"/>
      <c r="AH124" s="310"/>
      <c r="AI124" s="310"/>
      <c r="AJ124" s="310"/>
    </row>
    <row r="125" spans="1:36" s="325" customFormat="1" ht="15.6" customHeight="1" x14ac:dyDescent="0.25">
      <c r="A125" s="324"/>
      <c r="B125" s="165"/>
      <c r="C125" s="165"/>
      <c r="D125" s="165"/>
      <c r="E125" s="24"/>
      <c r="F125" s="165"/>
      <c r="G125" s="165"/>
      <c r="H125" s="326"/>
      <c r="I125" s="165"/>
      <c r="J125" s="165"/>
      <c r="K125" s="327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310"/>
      <c r="AE125" s="310"/>
      <c r="AF125" s="310"/>
      <c r="AG125" s="310"/>
      <c r="AH125" s="310"/>
      <c r="AI125" s="310"/>
      <c r="AJ125" s="310"/>
    </row>
    <row r="126" spans="1:36" s="325" customFormat="1" ht="15.6" customHeight="1" x14ac:dyDescent="0.25">
      <c r="A126" s="324"/>
      <c r="B126" s="165"/>
      <c r="C126" s="165"/>
      <c r="D126" s="165"/>
      <c r="E126" s="24"/>
      <c r="F126" s="165"/>
      <c r="G126" s="165"/>
      <c r="H126" s="326"/>
      <c r="I126" s="165"/>
      <c r="J126" s="165"/>
      <c r="K126" s="327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310"/>
      <c r="AE126" s="310"/>
      <c r="AF126" s="310"/>
      <c r="AG126" s="310"/>
      <c r="AH126" s="310"/>
      <c r="AI126" s="310"/>
      <c r="AJ126" s="310"/>
    </row>
    <row r="127" spans="1:36" s="325" customFormat="1" ht="15.6" customHeight="1" x14ac:dyDescent="0.25">
      <c r="A127" s="324"/>
      <c r="B127" s="165"/>
      <c r="C127" s="165"/>
      <c r="D127" s="165"/>
      <c r="E127" s="24"/>
      <c r="F127" s="165"/>
      <c r="G127" s="165"/>
      <c r="H127" s="326"/>
      <c r="I127" s="165"/>
      <c r="J127" s="165"/>
      <c r="K127" s="327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310"/>
      <c r="AE127" s="310"/>
      <c r="AF127" s="310"/>
      <c r="AG127" s="310"/>
      <c r="AH127" s="310"/>
      <c r="AI127" s="310"/>
      <c r="AJ127" s="310"/>
    </row>
    <row r="128" spans="1:36" s="325" customFormat="1" ht="15.6" customHeight="1" x14ac:dyDescent="0.25">
      <c r="A128" s="324"/>
      <c r="B128" s="165"/>
      <c r="C128" s="165"/>
      <c r="D128" s="165"/>
      <c r="E128" s="24"/>
      <c r="F128" s="165"/>
      <c r="G128" s="165"/>
      <c r="H128" s="326"/>
      <c r="I128" s="165"/>
      <c r="J128" s="165"/>
      <c r="K128" s="327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310"/>
      <c r="AE128" s="310"/>
      <c r="AF128" s="310"/>
      <c r="AG128" s="310"/>
      <c r="AH128" s="310"/>
      <c r="AI128" s="310"/>
      <c r="AJ128" s="310"/>
    </row>
    <row r="129" spans="1:36" s="325" customFormat="1" ht="15.6" customHeight="1" x14ac:dyDescent="0.25">
      <c r="A129" s="324"/>
      <c r="B129" s="165"/>
      <c r="C129" s="165"/>
      <c r="D129" s="165"/>
      <c r="E129" s="24"/>
      <c r="F129" s="165"/>
      <c r="G129" s="165"/>
      <c r="H129" s="326"/>
      <c r="I129" s="165"/>
      <c r="J129" s="165"/>
      <c r="K129" s="327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310"/>
      <c r="AE129" s="310"/>
      <c r="AF129" s="310"/>
      <c r="AG129" s="310"/>
      <c r="AH129" s="310"/>
      <c r="AI129" s="310"/>
      <c r="AJ129" s="310"/>
    </row>
    <row r="130" spans="1:36" s="325" customFormat="1" ht="15.6" customHeight="1" x14ac:dyDescent="0.25">
      <c r="A130" s="324"/>
      <c r="B130" s="165"/>
      <c r="C130" s="165"/>
      <c r="D130" s="165"/>
      <c r="E130" s="24"/>
      <c r="F130" s="165"/>
      <c r="G130" s="165"/>
      <c r="H130" s="326"/>
      <c r="I130" s="165"/>
      <c r="J130" s="165"/>
      <c r="K130" s="327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310"/>
      <c r="AE130" s="310"/>
      <c r="AF130" s="310"/>
      <c r="AG130" s="310"/>
      <c r="AH130" s="310"/>
      <c r="AI130" s="310"/>
      <c r="AJ130" s="310"/>
    </row>
    <row r="131" spans="1:36" s="325" customFormat="1" ht="15.6" customHeight="1" x14ac:dyDescent="0.25">
      <c r="A131" s="324"/>
      <c r="B131" s="165"/>
      <c r="C131" s="165"/>
      <c r="D131" s="165"/>
      <c r="E131" s="24"/>
      <c r="F131" s="165"/>
      <c r="G131" s="165"/>
      <c r="H131" s="326"/>
      <c r="I131" s="165"/>
      <c r="J131" s="165"/>
      <c r="K131" s="327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310"/>
      <c r="AE131" s="310"/>
      <c r="AF131" s="310"/>
      <c r="AG131" s="310"/>
      <c r="AH131" s="310"/>
      <c r="AI131" s="310"/>
      <c r="AJ131" s="310"/>
    </row>
    <row r="132" spans="1:36" s="325" customFormat="1" ht="15.6" customHeight="1" x14ac:dyDescent="0.25">
      <c r="A132" s="324"/>
      <c r="B132" s="165"/>
      <c r="C132" s="165"/>
      <c r="D132" s="165"/>
      <c r="E132" s="24"/>
      <c r="F132" s="165"/>
      <c r="G132" s="165"/>
      <c r="H132" s="326"/>
      <c r="I132" s="165"/>
      <c r="J132" s="165"/>
      <c r="K132" s="327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310"/>
      <c r="AE132" s="310"/>
      <c r="AF132" s="310"/>
      <c r="AG132" s="310"/>
      <c r="AH132" s="310"/>
      <c r="AI132" s="310"/>
      <c r="AJ132" s="310"/>
    </row>
    <row r="133" spans="1:36" s="325" customFormat="1" ht="15.6" customHeight="1" x14ac:dyDescent="0.25">
      <c r="A133" s="324"/>
      <c r="B133" s="165"/>
      <c r="C133" s="165"/>
      <c r="D133" s="165"/>
      <c r="E133" s="24"/>
      <c r="F133" s="165"/>
      <c r="G133" s="165"/>
      <c r="H133" s="326"/>
      <c r="I133" s="165"/>
      <c r="J133" s="165"/>
      <c r="K133" s="327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310"/>
      <c r="AE133" s="310"/>
      <c r="AF133" s="310"/>
      <c r="AG133" s="310"/>
      <c r="AH133" s="310"/>
      <c r="AI133" s="310"/>
      <c r="AJ133" s="310"/>
    </row>
    <row r="134" spans="1:36" s="325" customFormat="1" ht="15.6" customHeight="1" x14ac:dyDescent="0.25">
      <c r="A134" s="324"/>
      <c r="B134" s="165"/>
      <c r="C134" s="165"/>
      <c r="D134" s="165"/>
      <c r="E134" s="24"/>
      <c r="F134" s="165"/>
      <c r="G134" s="165"/>
      <c r="H134" s="326"/>
      <c r="I134" s="165"/>
      <c r="J134" s="165"/>
      <c r="K134" s="327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310"/>
      <c r="AE134" s="310"/>
      <c r="AF134" s="310"/>
      <c r="AG134" s="310"/>
      <c r="AH134" s="310"/>
      <c r="AI134" s="310"/>
      <c r="AJ134" s="310"/>
    </row>
    <row r="135" spans="1:36" s="325" customFormat="1" ht="15.6" customHeight="1" x14ac:dyDescent="0.25">
      <c r="A135" s="324"/>
      <c r="B135" s="165"/>
      <c r="C135" s="165"/>
      <c r="D135" s="165"/>
      <c r="E135" s="24"/>
      <c r="F135" s="165"/>
      <c r="G135" s="165"/>
      <c r="H135" s="326"/>
      <c r="I135" s="165"/>
      <c r="J135" s="165"/>
      <c r="K135" s="327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310"/>
      <c r="AE135" s="310"/>
      <c r="AF135" s="310"/>
      <c r="AG135" s="310"/>
      <c r="AH135" s="310"/>
      <c r="AI135" s="310"/>
      <c r="AJ135" s="310"/>
    </row>
    <row r="136" spans="1:36" s="325" customFormat="1" ht="15.6" customHeight="1" x14ac:dyDescent="0.25">
      <c r="A136" s="324"/>
      <c r="B136" s="165"/>
      <c r="C136" s="165"/>
      <c r="D136" s="165"/>
      <c r="E136" s="24"/>
      <c r="F136" s="165"/>
      <c r="G136" s="165"/>
      <c r="H136" s="326"/>
      <c r="I136" s="165"/>
      <c r="J136" s="165"/>
      <c r="K136" s="327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310"/>
      <c r="AE136" s="310"/>
      <c r="AF136" s="310"/>
      <c r="AG136" s="310"/>
      <c r="AH136" s="310"/>
      <c r="AI136" s="310"/>
      <c r="AJ136" s="310"/>
    </row>
    <row r="137" spans="1:36" s="325" customFormat="1" ht="15.6" customHeight="1" x14ac:dyDescent="0.25">
      <c r="A137" s="324"/>
      <c r="B137" s="165"/>
      <c r="C137" s="165"/>
      <c r="D137" s="165"/>
      <c r="E137" s="24"/>
      <c r="F137" s="165"/>
      <c r="G137" s="165"/>
      <c r="H137" s="326"/>
      <c r="I137" s="165"/>
      <c r="J137" s="165"/>
      <c r="K137" s="327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310"/>
      <c r="AE137" s="310"/>
      <c r="AF137" s="310"/>
      <c r="AG137" s="310"/>
      <c r="AH137" s="310"/>
      <c r="AI137" s="310"/>
      <c r="AJ137" s="310"/>
    </row>
    <row r="138" spans="1:36" s="325" customFormat="1" ht="15.6" customHeight="1" x14ac:dyDescent="0.25">
      <c r="A138" s="324"/>
      <c r="B138" s="165"/>
      <c r="C138" s="165"/>
      <c r="D138" s="165"/>
      <c r="E138" s="24"/>
      <c r="F138" s="165"/>
      <c r="G138" s="165"/>
      <c r="H138" s="326"/>
      <c r="I138" s="165"/>
      <c r="J138" s="165"/>
      <c r="K138" s="327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310"/>
      <c r="AE138" s="310"/>
      <c r="AF138" s="310"/>
      <c r="AG138" s="310"/>
      <c r="AH138" s="310"/>
      <c r="AI138" s="310"/>
      <c r="AJ138" s="310"/>
    </row>
    <row r="139" spans="1:36" s="325" customFormat="1" ht="15.6" customHeight="1" x14ac:dyDescent="0.25">
      <c r="A139" s="324"/>
      <c r="B139" s="165"/>
      <c r="C139" s="165"/>
      <c r="D139" s="165"/>
      <c r="E139" s="24"/>
      <c r="F139" s="165"/>
      <c r="G139" s="165"/>
      <c r="H139" s="326"/>
      <c r="I139" s="165"/>
      <c r="J139" s="165"/>
      <c r="K139" s="327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310"/>
      <c r="AE139" s="310"/>
      <c r="AF139" s="310"/>
      <c r="AG139" s="310"/>
      <c r="AH139" s="310"/>
      <c r="AI139" s="310"/>
      <c r="AJ139" s="310"/>
    </row>
    <row r="140" spans="1:36" s="325" customFormat="1" ht="15.6" customHeight="1" x14ac:dyDescent="0.25">
      <c r="A140" s="324"/>
      <c r="B140" s="165"/>
      <c r="C140" s="165"/>
      <c r="D140" s="165"/>
      <c r="E140" s="24"/>
      <c r="F140" s="165"/>
      <c r="G140" s="165"/>
      <c r="H140" s="326"/>
      <c r="I140" s="165"/>
      <c r="J140" s="165"/>
      <c r="K140" s="327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310"/>
      <c r="AE140" s="310"/>
      <c r="AF140" s="310"/>
      <c r="AG140" s="310"/>
      <c r="AH140" s="310"/>
      <c r="AI140" s="310"/>
      <c r="AJ140" s="310"/>
    </row>
    <row r="141" spans="1:36" s="325" customFormat="1" ht="15.6" customHeight="1" x14ac:dyDescent="0.25">
      <c r="A141" s="324"/>
      <c r="B141" s="165"/>
      <c r="C141" s="165"/>
      <c r="D141" s="165"/>
      <c r="E141" s="24"/>
      <c r="F141" s="165"/>
      <c r="G141" s="165"/>
      <c r="H141" s="326"/>
      <c r="I141" s="165"/>
      <c r="J141" s="165"/>
      <c r="K141" s="327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310"/>
      <c r="AE141" s="310"/>
      <c r="AF141" s="310"/>
      <c r="AG141" s="310"/>
      <c r="AH141" s="310"/>
      <c r="AI141" s="310"/>
      <c r="AJ141" s="310"/>
    </row>
    <row r="142" spans="1:36" s="325" customFormat="1" ht="15.6" customHeight="1" x14ac:dyDescent="0.25">
      <c r="A142" s="324"/>
      <c r="B142" s="165"/>
      <c r="C142" s="165"/>
      <c r="D142" s="165"/>
      <c r="E142" s="24"/>
      <c r="F142" s="165"/>
      <c r="G142" s="165"/>
      <c r="H142" s="326"/>
      <c r="I142" s="165"/>
      <c r="J142" s="165"/>
      <c r="K142" s="327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310"/>
      <c r="AE142" s="310"/>
      <c r="AF142" s="310"/>
      <c r="AG142" s="310"/>
      <c r="AH142" s="310"/>
      <c r="AI142" s="310"/>
      <c r="AJ142" s="310"/>
    </row>
    <row r="143" spans="1:36" s="325" customFormat="1" ht="15.6" customHeight="1" x14ac:dyDescent="0.25">
      <c r="A143" s="324"/>
      <c r="B143" s="165"/>
      <c r="C143" s="165"/>
      <c r="D143" s="165"/>
      <c r="E143" s="24"/>
      <c r="F143" s="165"/>
      <c r="G143" s="165"/>
      <c r="H143" s="326"/>
      <c r="I143" s="165"/>
      <c r="J143" s="165"/>
      <c r="K143" s="327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310"/>
      <c r="AE143" s="310"/>
      <c r="AF143" s="310"/>
      <c r="AG143" s="310"/>
      <c r="AH143" s="310"/>
      <c r="AI143" s="310"/>
      <c r="AJ143" s="310"/>
    </row>
    <row r="144" spans="1:36" s="325" customFormat="1" ht="15.6" customHeight="1" x14ac:dyDescent="0.25">
      <c r="A144" s="324"/>
      <c r="B144" s="165"/>
      <c r="C144" s="165"/>
      <c r="D144" s="165"/>
      <c r="E144" s="24"/>
      <c r="F144" s="165"/>
      <c r="G144" s="165"/>
      <c r="H144" s="326"/>
      <c r="I144" s="165"/>
      <c r="J144" s="165"/>
      <c r="K144" s="327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310"/>
      <c r="AE144" s="310"/>
      <c r="AF144" s="310"/>
      <c r="AG144" s="310"/>
      <c r="AH144" s="310"/>
      <c r="AI144" s="310"/>
      <c r="AJ144" s="310"/>
    </row>
    <row r="145" spans="1:36" s="325" customFormat="1" ht="15.6" customHeight="1" x14ac:dyDescent="0.25">
      <c r="A145" s="324"/>
      <c r="B145" s="165"/>
      <c r="C145" s="165"/>
      <c r="D145" s="165"/>
      <c r="E145" s="24"/>
      <c r="F145" s="165"/>
      <c r="G145" s="165"/>
      <c r="H145" s="326"/>
      <c r="I145" s="165"/>
      <c r="J145" s="165"/>
      <c r="K145" s="327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310"/>
      <c r="AE145" s="310"/>
      <c r="AF145" s="310"/>
      <c r="AG145" s="310"/>
      <c r="AH145" s="310"/>
      <c r="AI145" s="310"/>
      <c r="AJ145" s="310"/>
    </row>
    <row r="146" spans="1:36" s="325" customFormat="1" ht="15.6" customHeight="1" x14ac:dyDescent="0.25">
      <c r="A146" s="324"/>
      <c r="B146" s="165"/>
      <c r="C146" s="165"/>
      <c r="D146" s="165"/>
      <c r="E146" s="24"/>
      <c r="F146" s="165"/>
      <c r="G146" s="165"/>
      <c r="H146" s="326"/>
      <c r="I146" s="165"/>
      <c r="J146" s="165"/>
      <c r="K146" s="327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310"/>
      <c r="AE146" s="310"/>
      <c r="AF146" s="310"/>
      <c r="AG146" s="310"/>
      <c r="AH146" s="310"/>
      <c r="AI146" s="310"/>
      <c r="AJ146" s="310"/>
    </row>
    <row r="147" spans="1:36" s="325" customFormat="1" ht="15.6" customHeight="1" x14ac:dyDescent="0.25">
      <c r="A147" s="324"/>
      <c r="B147" s="165"/>
      <c r="C147" s="165"/>
      <c r="D147" s="165"/>
      <c r="E147" s="24"/>
      <c r="F147" s="165"/>
      <c r="G147" s="165"/>
      <c r="H147" s="326"/>
      <c r="I147" s="165"/>
      <c r="J147" s="165"/>
      <c r="K147" s="327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310"/>
      <c r="AE147" s="310"/>
      <c r="AF147" s="310"/>
      <c r="AG147" s="310"/>
      <c r="AH147" s="310"/>
      <c r="AI147" s="310"/>
      <c r="AJ147" s="310"/>
    </row>
    <row r="148" spans="1:36" s="325" customFormat="1" ht="15.6" customHeight="1" x14ac:dyDescent="0.25">
      <c r="A148" s="324"/>
      <c r="B148" s="165"/>
      <c r="C148" s="165"/>
      <c r="D148" s="165"/>
      <c r="E148" s="24"/>
      <c r="F148" s="165"/>
      <c r="G148" s="165"/>
      <c r="H148" s="326"/>
      <c r="I148" s="165"/>
      <c r="J148" s="165"/>
      <c r="K148" s="327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310"/>
      <c r="AE148" s="310"/>
      <c r="AF148" s="310"/>
      <c r="AG148" s="310"/>
      <c r="AH148" s="310"/>
      <c r="AI148" s="310"/>
      <c r="AJ148" s="310"/>
    </row>
    <row r="149" spans="1:36" s="325" customFormat="1" ht="15.6" customHeight="1" x14ac:dyDescent="0.25">
      <c r="A149" s="324"/>
      <c r="B149" s="165"/>
      <c r="C149" s="165"/>
      <c r="D149" s="165"/>
      <c r="E149" s="24"/>
      <c r="F149" s="165"/>
      <c r="G149" s="165"/>
      <c r="H149" s="326"/>
      <c r="I149" s="165"/>
      <c r="J149" s="165"/>
      <c r="K149" s="327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310"/>
      <c r="AE149" s="310"/>
      <c r="AF149" s="310"/>
      <c r="AG149" s="310"/>
      <c r="AH149" s="310"/>
      <c r="AI149" s="310"/>
      <c r="AJ149" s="310"/>
    </row>
    <row r="150" spans="1:36" s="325" customFormat="1" ht="15.6" customHeight="1" x14ac:dyDescent="0.25">
      <c r="A150" s="324"/>
      <c r="B150" s="165"/>
      <c r="C150" s="165"/>
      <c r="D150" s="165"/>
      <c r="E150" s="24"/>
      <c r="F150" s="165"/>
      <c r="G150" s="165"/>
      <c r="H150" s="326"/>
      <c r="I150" s="165"/>
      <c r="J150" s="165"/>
      <c r="K150" s="327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310"/>
      <c r="AE150" s="310"/>
      <c r="AF150" s="310"/>
      <c r="AG150" s="310"/>
      <c r="AH150" s="310"/>
      <c r="AI150" s="310"/>
      <c r="AJ150" s="310"/>
    </row>
    <row r="151" spans="1:36" s="325" customFormat="1" ht="15.6" customHeight="1" x14ac:dyDescent="0.25">
      <c r="A151" s="324"/>
      <c r="B151" s="165"/>
      <c r="C151" s="165"/>
      <c r="D151" s="165"/>
      <c r="E151" s="24"/>
      <c r="F151" s="165"/>
      <c r="G151" s="165"/>
      <c r="H151" s="326"/>
      <c r="I151" s="165"/>
      <c r="J151" s="165"/>
      <c r="K151" s="327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310"/>
      <c r="AE151" s="310"/>
      <c r="AF151" s="310"/>
      <c r="AG151" s="310"/>
      <c r="AH151" s="310"/>
      <c r="AI151" s="310"/>
      <c r="AJ151" s="310"/>
    </row>
    <row r="152" spans="1:36" s="325" customFormat="1" ht="15.6" customHeight="1" x14ac:dyDescent="0.25">
      <c r="A152" s="324"/>
      <c r="B152" s="165"/>
      <c r="C152" s="165"/>
      <c r="D152" s="165"/>
      <c r="E152" s="24"/>
      <c r="F152" s="165"/>
      <c r="G152" s="165"/>
      <c r="H152" s="326"/>
      <c r="I152" s="165"/>
      <c r="J152" s="165"/>
      <c r="K152" s="327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310"/>
      <c r="AE152" s="310"/>
      <c r="AF152" s="310"/>
      <c r="AG152" s="310"/>
      <c r="AH152" s="310"/>
      <c r="AI152" s="310"/>
      <c r="AJ152" s="310"/>
    </row>
    <row r="153" spans="1:36" s="325" customFormat="1" ht="15.6" customHeight="1" x14ac:dyDescent="0.25">
      <c r="A153" s="324"/>
      <c r="B153" s="165"/>
      <c r="C153" s="165"/>
      <c r="D153" s="165"/>
      <c r="E153" s="24"/>
      <c r="F153" s="165"/>
      <c r="G153" s="165"/>
      <c r="H153" s="326"/>
      <c r="I153" s="165"/>
      <c r="J153" s="165"/>
      <c r="K153" s="327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310"/>
      <c r="AE153" s="310"/>
      <c r="AF153" s="310"/>
      <c r="AG153" s="310"/>
      <c r="AH153" s="310"/>
      <c r="AI153" s="310"/>
      <c r="AJ153" s="310"/>
    </row>
    <row r="154" spans="1:36" s="325" customFormat="1" ht="15.6" customHeight="1" x14ac:dyDescent="0.25">
      <c r="A154" s="324"/>
      <c r="B154" s="165"/>
      <c r="C154" s="165"/>
      <c r="D154" s="165"/>
      <c r="E154" s="24"/>
      <c r="F154" s="165"/>
      <c r="G154" s="165"/>
      <c r="H154" s="326"/>
      <c r="I154" s="165"/>
      <c r="J154" s="165"/>
      <c r="K154" s="327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310"/>
      <c r="AE154" s="310"/>
      <c r="AF154" s="310"/>
      <c r="AG154" s="310"/>
      <c r="AH154" s="310"/>
      <c r="AI154" s="310"/>
      <c r="AJ154" s="310"/>
    </row>
    <row r="155" spans="1:36" s="325" customFormat="1" ht="15.6" customHeight="1" x14ac:dyDescent="0.25">
      <c r="A155" s="324"/>
      <c r="B155" s="165"/>
      <c r="C155" s="165"/>
      <c r="D155" s="165"/>
      <c r="E155" s="24"/>
      <c r="F155" s="165"/>
      <c r="G155" s="165"/>
      <c r="H155" s="326"/>
      <c r="I155" s="165"/>
      <c r="J155" s="165"/>
      <c r="K155" s="327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310"/>
      <c r="AE155" s="310"/>
      <c r="AF155" s="310"/>
      <c r="AG155" s="310"/>
      <c r="AH155" s="310"/>
      <c r="AI155" s="310"/>
      <c r="AJ155" s="310"/>
    </row>
    <row r="156" spans="1:36" s="325" customFormat="1" ht="15.6" customHeight="1" x14ac:dyDescent="0.25">
      <c r="A156" s="324"/>
      <c r="B156" s="165"/>
      <c r="C156" s="165"/>
      <c r="D156" s="165"/>
      <c r="E156" s="24"/>
      <c r="F156" s="165"/>
      <c r="G156" s="165"/>
      <c r="H156" s="326"/>
      <c r="I156" s="165"/>
      <c r="J156" s="165"/>
      <c r="K156" s="327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310"/>
      <c r="AE156" s="310"/>
      <c r="AF156" s="310"/>
      <c r="AG156" s="310"/>
      <c r="AH156" s="310"/>
      <c r="AI156" s="310"/>
      <c r="AJ156" s="310"/>
    </row>
    <row r="157" spans="1:36" s="325" customFormat="1" ht="15.6" customHeight="1" x14ac:dyDescent="0.25">
      <c r="A157" s="324"/>
      <c r="B157" s="165"/>
      <c r="C157" s="165"/>
      <c r="D157" s="165"/>
      <c r="E157" s="24"/>
      <c r="F157" s="165"/>
      <c r="G157" s="165"/>
      <c r="H157" s="326"/>
      <c r="I157" s="165"/>
      <c r="J157" s="165"/>
      <c r="K157" s="327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310"/>
      <c r="AE157" s="310"/>
      <c r="AF157" s="310"/>
      <c r="AG157" s="310"/>
      <c r="AH157" s="310"/>
      <c r="AI157" s="310"/>
      <c r="AJ157" s="310"/>
    </row>
    <row r="158" spans="1:36" s="325" customFormat="1" ht="15.6" customHeight="1" x14ac:dyDescent="0.25">
      <c r="A158" s="324"/>
      <c r="B158" s="165"/>
      <c r="C158" s="165"/>
      <c r="D158" s="165"/>
      <c r="E158" s="24"/>
      <c r="F158" s="165"/>
      <c r="G158" s="165"/>
      <c r="H158" s="326"/>
      <c r="I158" s="165"/>
      <c r="J158" s="165"/>
      <c r="K158" s="327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310"/>
      <c r="AE158" s="310"/>
      <c r="AF158" s="310"/>
      <c r="AG158" s="310"/>
      <c r="AH158" s="310"/>
      <c r="AI158" s="310"/>
      <c r="AJ158" s="310"/>
    </row>
    <row r="159" spans="1:36" s="325" customFormat="1" ht="15.6" customHeight="1" x14ac:dyDescent="0.25">
      <c r="A159" s="324"/>
      <c r="B159" s="165"/>
      <c r="C159" s="165"/>
      <c r="D159" s="165"/>
      <c r="E159" s="24"/>
      <c r="F159" s="165"/>
      <c r="G159" s="165"/>
      <c r="H159" s="326"/>
      <c r="I159" s="165"/>
      <c r="J159" s="165"/>
      <c r="K159" s="327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310"/>
      <c r="AE159" s="310"/>
      <c r="AF159" s="310"/>
      <c r="AG159" s="310"/>
      <c r="AH159" s="310"/>
      <c r="AI159" s="310"/>
      <c r="AJ159" s="310"/>
    </row>
    <row r="160" spans="1:36" s="325" customFormat="1" ht="15.6" customHeight="1" x14ac:dyDescent="0.25">
      <c r="A160" s="324"/>
      <c r="B160" s="165"/>
      <c r="C160" s="165"/>
      <c r="D160" s="165"/>
      <c r="E160" s="24"/>
      <c r="F160" s="165"/>
      <c r="G160" s="165"/>
      <c r="H160" s="326"/>
      <c r="I160" s="165"/>
      <c r="J160" s="165"/>
      <c r="K160" s="327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  <c r="AA160" s="165"/>
      <c r="AB160" s="165"/>
      <c r="AC160" s="165"/>
      <c r="AD160" s="310"/>
      <c r="AE160" s="310"/>
      <c r="AF160" s="310"/>
      <c r="AG160" s="310"/>
      <c r="AH160" s="310"/>
      <c r="AI160" s="310"/>
      <c r="AJ160" s="310"/>
    </row>
    <row r="161" spans="1:36" s="325" customFormat="1" ht="15.6" customHeight="1" x14ac:dyDescent="0.25">
      <c r="A161" s="324"/>
      <c r="B161" s="165"/>
      <c r="C161" s="165"/>
      <c r="D161" s="165"/>
      <c r="E161" s="24"/>
      <c r="F161" s="165"/>
      <c r="G161" s="165"/>
      <c r="H161" s="326"/>
      <c r="I161" s="165"/>
      <c r="J161" s="165"/>
      <c r="K161" s="327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310"/>
      <c r="AE161" s="310"/>
      <c r="AF161" s="310"/>
      <c r="AG161" s="310"/>
      <c r="AH161" s="310"/>
      <c r="AI161" s="310"/>
      <c r="AJ161" s="310"/>
    </row>
    <row r="162" spans="1:36" s="325" customFormat="1" ht="15.6" customHeight="1" x14ac:dyDescent="0.25">
      <c r="A162" s="324"/>
      <c r="B162" s="165"/>
      <c r="C162" s="165"/>
      <c r="D162" s="165"/>
      <c r="E162" s="24"/>
      <c r="F162" s="165"/>
      <c r="G162" s="165"/>
      <c r="H162" s="326"/>
      <c r="I162" s="165"/>
      <c r="J162" s="165"/>
      <c r="K162" s="327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  <c r="AA162" s="165"/>
      <c r="AB162" s="165"/>
      <c r="AC162" s="165"/>
      <c r="AD162" s="310"/>
      <c r="AE162" s="310"/>
      <c r="AF162" s="310"/>
      <c r="AG162" s="310"/>
      <c r="AH162" s="310"/>
      <c r="AI162" s="310"/>
      <c r="AJ162" s="310"/>
    </row>
    <row r="163" spans="1:36" ht="15.6" customHeight="1" x14ac:dyDescent="0.25">
      <c r="AD163" s="310"/>
      <c r="AE163" s="310"/>
      <c r="AF163" s="310"/>
      <c r="AG163" s="310"/>
      <c r="AH163" s="310"/>
      <c r="AI163" s="310"/>
      <c r="AJ163" s="3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2022-11-24T21:48:17Z</dcterms:modified>
</cp:coreProperties>
</file>